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na\Desktop\"/>
    </mc:Choice>
  </mc:AlternateContent>
  <xr:revisionPtr revIDLastSave="0" documentId="13_ncr:1_{0CE79813-527D-4C8B-94C2-37720CEAE99B}" xr6:coauthVersionLast="40" xr6:coauthVersionMax="40" xr10:uidLastSave="{00000000-0000-0000-0000-000000000000}"/>
  <bookViews>
    <workbookView xWindow="0" yWindow="0" windowWidth="21600" windowHeight="9510" xr2:uid="{00000000-000D-0000-FFFF-FFFF00000000}"/>
  </bookViews>
  <sheets>
    <sheet name="Customer Contact Details" sheetId="1" r:id="rId1"/>
    <sheet name="Upcoming Appointments" sheetId="2" r:id="rId2"/>
  </sheets>
  <definedNames>
    <definedName name="ColumnTitle1">#REF!</definedName>
    <definedName name="ColumnTitle2">UpcomingAppointments[[#Headers],[Date]]</definedName>
    <definedName name="lstCustomers">ContactList[Church Name]</definedName>
    <definedName name="_xlnm.Print_Titles" localSheetId="0">'Customer Contact Details'!$3:$3</definedName>
    <definedName name="_xlnm.Print_Titles" localSheetId="1">'Upcoming Appointments'!$3:$3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<sst xmlns="http://schemas.openxmlformats.org/spreadsheetml/2006/main" count="910" uniqueCount="580">
  <si>
    <t>Contact Name</t>
  </si>
  <si>
    <t>Phone Number</t>
  </si>
  <si>
    <t>Date</t>
  </si>
  <si>
    <t>Time</t>
  </si>
  <si>
    <t>Customer Name</t>
  </si>
  <si>
    <t>Additional Notes</t>
  </si>
  <si>
    <t>Adventure Works</t>
  </si>
  <si>
    <t>Alpine Ski House</t>
  </si>
  <si>
    <t>City Power &amp; Light</t>
  </si>
  <si>
    <t>Coho Winery</t>
  </si>
  <si>
    <t>Contoso, Ltd</t>
  </si>
  <si>
    <t>Contoso Pharmaceuticals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</si>
  <si>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</si>
  <si>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</si>
  <si>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</si>
  <si>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</si>
  <si>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</si>
  <si>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</si>
  <si>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</si>
  <si>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Tailspin Toys</t>
  </si>
  <si>
    <t>Trey Research</t>
  </si>
  <si>
    <t>The Phone Company</t>
  </si>
  <si>
    <t>Wide World Importers</t>
  </si>
  <si>
    <t>Attendees</t>
  </si>
  <si>
    <t>Meeting Subject</t>
  </si>
  <si>
    <t>Ryan, Jane, Cindy</t>
  </si>
  <si>
    <t>Pat, Robert, Tom</t>
  </si>
  <si>
    <t>Sales Review</t>
  </si>
  <si>
    <t>Email Address</t>
  </si>
  <si>
    <t>Upcoming</t>
  </si>
  <si>
    <t>Appointments</t>
  </si>
  <si>
    <t xml:space="preserve"> CONTACT LIST</t>
  </si>
  <si>
    <t>Customer Contact Details</t>
  </si>
  <si>
    <t>CHURCH</t>
  </si>
  <si>
    <t>Church Name</t>
  </si>
  <si>
    <t>Jackie Allen</t>
  </si>
  <si>
    <t>Position</t>
  </si>
  <si>
    <t>Lead Pastor</t>
  </si>
  <si>
    <t>623-377-6781</t>
  </si>
  <si>
    <t>jackie@crosschurchcares.com</t>
  </si>
  <si>
    <t>Cross Church Surprise</t>
  </si>
  <si>
    <t>Cross Church Phoenix</t>
  </si>
  <si>
    <t>Andrew Bailey</t>
  </si>
  <si>
    <t>Campus Pastor</t>
  </si>
  <si>
    <t>andrew@crosschurchcares.com</t>
  </si>
  <si>
    <t xml:space="preserve">SonRise </t>
  </si>
  <si>
    <t>Curtis Brown</t>
  </si>
  <si>
    <t>Pastor</t>
  </si>
  <si>
    <t>pastorcurt@sonrisescottsdale.org</t>
  </si>
  <si>
    <t>Valley Life - Arrowhead</t>
  </si>
  <si>
    <t>Valley Life - Tramonto</t>
  </si>
  <si>
    <t>Brian Bowman</t>
  </si>
  <si>
    <t>bbowman@valleylife.church</t>
  </si>
  <si>
    <t>Cody Deevers</t>
  </si>
  <si>
    <t>cdeevers@valleylife.church</t>
  </si>
  <si>
    <t>Valley Life - Surprise</t>
  </si>
  <si>
    <t>Jason Vance</t>
  </si>
  <si>
    <t>jvance@valleylife.church</t>
  </si>
  <si>
    <t>Valley Life - North Mountain</t>
  </si>
  <si>
    <t>Mike Lee</t>
  </si>
  <si>
    <t>mlee@valleylife.church</t>
  </si>
  <si>
    <t>Freedom Valley</t>
  </si>
  <si>
    <t>Jason Griffin</t>
  </si>
  <si>
    <t>jason@myfreedomvalley.com</t>
  </si>
  <si>
    <t>Chad Kritenbrink</t>
  </si>
  <si>
    <t>Executive Pastor</t>
  </si>
  <si>
    <t>chad@crosschurchcares.com</t>
  </si>
  <si>
    <t>Nathan Haskins</t>
  </si>
  <si>
    <t>Worship Pastor</t>
  </si>
  <si>
    <t>nathan@crosschurchcares.com</t>
  </si>
  <si>
    <t>Tyler Trusley</t>
  </si>
  <si>
    <t>Studen Pastor</t>
  </si>
  <si>
    <t>tyler@crosschurchcares.com</t>
  </si>
  <si>
    <t>Jeff Marcum</t>
  </si>
  <si>
    <t>jeff@crosschurchcares.com</t>
  </si>
  <si>
    <t>Cassidy Anderson</t>
  </si>
  <si>
    <t>Children/Student Associate</t>
  </si>
  <si>
    <t>cassidy@crosschurchcares.com</t>
  </si>
  <si>
    <t>Tonya Allen</t>
  </si>
  <si>
    <t>Preschool Minister</t>
  </si>
  <si>
    <t>tonya@crosschurchcares.com</t>
  </si>
  <si>
    <t>Young Families Pastor</t>
  </si>
  <si>
    <t>Josh Cirre</t>
  </si>
  <si>
    <t>josh@crosschurchcares.com</t>
  </si>
  <si>
    <t>North Phoenix Baptist Church</t>
  </si>
  <si>
    <t>Noe Garcia</t>
  </si>
  <si>
    <t>noe.garcia@nphx.org</t>
  </si>
  <si>
    <t>Monthly Meeting</t>
  </si>
  <si>
    <t>Discovery Pointe</t>
  </si>
  <si>
    <t>Greg Salyer</t>
  </si>
  <si>
    <t>greg@discoverypointeaz.com</t>
  </si>
  <si>
    <t>Hillside</t>
  </si>
  <si>
    <t>Brian LeStourgeon</t>
  </si>
  <si>
    <t>brian@phxhillside.org</t>
  </si>
  <si>
    <t>Mountain Ridge</t>
  </si>
  <si>
    <t>Brett Carlson</t>
  </si>
  <si>
    <t>Cory Bramlett</t>
  </si>
  <si>
    <t>Community Pastor</t>
  </si>
  <si>
    <t>Brad Messer</t>
  </si>
  <si>
    <t>Jonny Arena</t>
  </si>
  <si>
    <t>Cathy Brooks</t>
  </si>
  <si>
    <t>Children's Minister</t>
  </si>
  <si>
    <t>Nancy Patton</t>
  </si>
  <si>
    <t>Preschool Director</t>
  </si>
  <si>
    <t>cory@mountainridge.org</t>
  </si>
  <si>
    <t>brett@mountainridge.org</t>
  </si>
  <si>
    <t>brad@mountainridge.org</t>
  </si>
  <si>
    <t>jonny@mountainridge.org</t>
  </si>
  <si>
    <t>cathy@mountainridge.org</t>
  </si>
  <si>
    <t>nancy@mountainridge.org</t>
  </si>
  <si>
    <t>Student Pastor</t>
  </si>
  <si>
    <t>CrossLife Church</t>
  </si>
  <si>
    <t>Ray Meadows</t>
  </si>
  <si>
    <t>901-497-7221</t>
  </si>
  <si>
    <t>meadows.james.r@gmail.com</t>
  </si>
  <si>
    <t>Black Mountain</t>
  </si>
  <si>
    <t>Eric Stephens</t>
  </si>
  <si>
    <t>Mitch Mitchell</t>
  </si>
  <si>
    <t>estephens@bmbcaz.com</t>
  </si>
  <si>
    <t>Sundance Community</t>
  </si>
  <si>
    <t>Allen Larm</t>
  </si>
  <si>
    <t>623-327-1940</t>
  </si>
  <si>
    <t>aklarm@yahoo.com</t>
  </si>
  <si>
    <t>2500 S 257th Ave Buckeye, AZ 85326</t>
  </si>
  <si>
    <t>P.O. Box 504, 85327</t>
  </si>
  <si>
    <t>The Church at Estrella</t>
  </si>
  <si>
    <t>Charles Scheffe</t>
  </si>
  <si>
    <t>405-706-0763</t>
  </si>
  <si>
    <t>charles.scheffe@gmail.com</t>
  </si>
  <si>
    <t>Apollo</t>
  </si>
  <si>
    <t>Gary Derbeshire</t>
  </si>
  <si>
    <t>First Southern at Sahuaro Ranch</t>
  </si>
  <si>
    <t>Mark Mucklow</t>
  </si>
  <si>
    <t>mark@fsbcg.org</t>
  </si>
  <si>
    <t>10250 N. 59th Ave Glendale, AZ 85302</t>
  </si>
  <si>
    <t>Steve French</t>
  </si>
  <si>
    <t>Education Pastor</t>
  </si>
  <si>
    <t>623-937-9216</t>
  </si>
  <si>
    <t>steve@fsbcg.org</t>
  </si>
  <si>
    <t>Darek Millsaps</t>
  </si>
  <si>
    <t>Happy Valley</t>
  </si>
  <si>
    <t>Daniel Key</t>
  </si>
  <si>
    <t>Church Adminstrator</t>
  </si>
  <si>
    <t>623-780-2333</t>
  </si>
  <si>
    <t>24220 N. 43rd Ave Glendale, AZ 85310</t>
  </si>
  <si>
    <t>Caleb Spacht</t>
  </si>
  <si>
    <t>Youth Pastor</t>
  </si>
  <si>
    <t>Mark Barnett</t>
  </si>
  <si>
    <t>The Church at Arrowhead</t>
  </si>
  <si>
    <t>Randy Record</t>
  </si>
  <si>
    <t>502-298-7770</t>
  </si>
  <si>
    <t>rrecord@tcaa.com</t>
  </si>
  <si>
    <t>7902 W. Union Hills Dr. Glendale, AZ 85308</t>
  </si>
  <si>
    <t>Kara Drown</t>
  </si>
  <si>
    <t>623-572-7902</t>
  </si>
  <si>
    <t>kdrown@tcaa.com</t>
  </si>
  <si>
    <t>Kathy Linser</t>
  </si>
  <si>
    <t>klinser@tcaa.com</t>
  </si>
  <si>
    <t>Jason Thomas</t>
  </si>
  <si>
    <t>jthomas@tcaa.com</t>
  </si>
  <si>
    <t>The Meadows</t>
  </si>
  <si>
    <t>David Litzenberger</t>
  </si>
  <si>
    <t>602-405-9689</t>
  </si>
  <si>
    <t>jdl.arizona@gmail.com</t>
  </si>
  <si>
    <t>3701 W. Beadsley Road Glendale, AZ 85308</t>
  </si>
  <si>
    <t>Gary Cannon</t>
  </si>
  <si>
    <t>559-786-3805</t>
  </si>
  <si>
    <t>garycannon@me.com</t>
  </si>
  <si>
    <t>580-467-6162</t>
  </si>
  <si>
    <t>West Glendale</t>
  </si>
  <si>
    <t>Don Jones</t>
  </si>
  <si>
    <t>623-937-5085</t>
  </si>
  <si>
    <t>indy1401@cox.net</t>
  </si>
  <si>
    <t>6401 N. 67th Ave Glendale, AZ 85301</t>
  </si>
  <si>
    <t>Pat Kikendall</t>
  </si>
  <si>
    <t>623-521-5375</t>
  </si>
  <si>
    <t>Wellspring Church</t>
  </si>
  <si>
    <t>Brian Davis</t>
  </si>
  <si>
    <t>Chris Stull</t>
  </si>
  <si>
    <t>972-984-0804</t>
  </si>
  <si>
    <t>Great Hearts Academy 2001 N. Bullard Ave. Goodyear, AZ 85395</t>
  </si>
  <si>
    <t>chris@wellspringchurch.com</t>
  </si>
  <si>
    <t>Brian Dodridge</t>
  </si>
  <si>
    <t>Associate Pastor</t>
  </si>
  <si>
    <t>623-792-8540</t>
  </si>
  <si>
    <t>brian@wellspringchurch.com</t>
  </si>
  <si>
    <t>Dick Stafford</t>
  </si>
  <si>
    <t>dick@wellspringchurch.com</t>
  </si>
  <si>
    <t>Cameron Ford</t>
  </si>
  <si>
    <t>Music/Young Adult Pastor</t>
  </si>
  <si>
    <t>cameron@wellspringchurch.com</t>
  </si>
  <si>
    <t>Amy Duncan</t>
  </si>
  <si>
    <t>amy@wellspringchurch.com</t>
  </si>
  <si>
    <t>Lisa Copeland</t>
  </si>
  <si>
    <t>Studen Minister</t>
  </si>
  <si>
    <t>lisa@wellspringchurch.com</t>
  </si>
  <si>
    <t>Generation Church</t>
  </si>
  <si>
    <t>Jeff Armor</t>
  </si>
  <si>
    <t>623-680-7220</t>
  </si>
  <si>
    <t>jeff@restoremyhope.com</t>
  </si>
  <si>
    <t>Waypoint Church</t>
  </si>
  <si>
    <t>Andy Shurson</t>
  </si>
  <si>
    <t>615-491-0737</t>
  </si>
  <si>
    <t>andy@waypointaz.com</t>
  </si>
  <si>
    <t>13422 S. 33rd St Phoenix, AZ 85044</t>
  </si>
  <si>
    <t>Richard Benavides</t>
  </si>
  <si>
    <t>Worship/Youth Pastor</t>
  </si>
  <si>
    <t>Grace Fellowship Church</t>
  </si>
  <si>
    <t>Luke Panter</t>
  </si>
  <si>
    <t>480-372-7429</t>
  </si>
  <si>
    <t>plucaspanter@gmail.com</t>
  </si>
  <si>
    <t>The Church @ Cactus</t>
  </si>
  <si>
    <t>David Gunn</t>
  </si>
  <si>
    <t>dgunn2@me.com</t>
  </si>
  <si>
    <t>Starting Pointe Church</t>
  </si>
  <si>
    <t>Larry Parks</t>
  </si>
  <si>
    <t>623-341-9056</t>
  </si>
  <si>
    <t>larry@legaltypedocuments.com</t>
  </si>
  <si>
    <t>12370 N 83rd Ave Ste, 110 Peoria, AZ 85381</t>
  </si>
  <si>
    <t>Arcadia Gospel Fellowship</t>
  </si>
  <si>
    <t>Steve Suttill</t>
  </si>
  <si>
    <t>602-955-1544</t>
  </si>
  <si>
    <t>suttillfam@hotmail.com</t>
  </si>
  <si>
    <t>4233 N 40th St. Phoenix, AZ 85018</t>
  </si>
  <si>
    <t>Jerry Travis</t>
  </si>
  <si>
    <t>Bethesda Baptist Community</t>
  </si>
  <si>
    <t>James Preston</t>
  </si>
  <si>
    <t>602-276-1006</t>
  </si>
  <si>
    <t>P.O. Box 8442 Phoenix, AZ 85066</t>
  </si>
  <si>
    <t>Church on Fillmore Spanish</t>
  </si>
  <si>
    <t>Genero Martinez</t>
  </si>
  <si>
    <t>602-716-2136</t>
  </si>
  <si>
    <t>745 W. Fillmore Phoenix, AZ 85007</t>
  </si>
  <si>
    <t>City View Church</t>
  </si>
  <si>
    <t>Jeremiah Semmler</t>
  </si>
  <si>
    <t>602-738-1675</t>
  </si>
  <si>
    <t>Ciudad de Jehov</t>
  </si>
  <si>
    <t>martin Barajas</t>
  </si>
  <si>
    <t>602-299-5232</t>
  </si>
  <si>
    <t>martinbarajasfr@hotmail.com</t>
  </si>
  <si>
    <t>715 W Riverside Phoenix, AZ 85041</t>
  </si>
  <si>
    <t>Thang Moi</t>
  </si>
  <si>
    <t>317-617-4755</t>
  </si>
  <si>
    <t>1827 W. Grovers Ave Phoenix, AZ 85023</t>
  </si>
  <si>
    <t>Downtown Phoenix Church</t>
  </si>
  <si>
    <t>Jim Helman</t>
  </si>
  <si>
    <t>602-799-9160</t>
  </si>
  <si>
    <t>jehelman@gmail.com</t>
  </si>
  <si>
    <t>Eastside</t>
  </si>
  <si>
    <t>Gary Kiehlbaugh</t>
  </si>
  <si>
    <t>2828 E. Thomas Road Phoenix, AZ 85016</t>
  </si>
  <si>
    <t>Filipino Family Christian Fellowship</t>
  </si>
  <si>
    <t>John Garcia</t>
  </si>
  <si>
    <t>602-748-0977</t>
  </si>
  <si>
    <t>ffcfarizona@live.com</t>
  </si>
  <si>
    <t>Meets at North Phoenix Baptist Chapel</t>
  </si>
  <si>
    <t>First Arabic</t>
  </si>
  <si>
    <t>Jamal Bishara</t>
  </si>
  <si>
    <t>602-488-1870</t>
  </si>
  <si>
    <t>jamalbishara@gmail.com</t>
  </si>
  <si>
    <t>P.O. Box 84044 Phoenix, AZ 85071</t>
  </si>
  <si>
    <t>First Chinese</t>
  </si>
  <si>
    <t>Donald Gardner</t>
  </si>
  <si>
    <t>602-919-5043</t>
  </si>
  <si>
    <t>4910 E. Earll Drive Phoenix, AZ 85018</t>
  </si>
  <si>
    <t xml:space="preserve">Lisa Yap </t>
  </si>
  <si>
    <t>602-955-3114</t>
  </si>
  <si>
    <t>First Indian</t>
  </si>
  <si>
    <t>Shaun Whitey</t>
  </si>
  <si>
    <t>SFWhitey@gmail.com</t>
  </si>
  <si>
    <t>16845 N 29th Ave #1, PMB 339 Phoenix, AZ 85053</t>
  </si>
  <si>
    <t>Diana Martinez</t>
  </si>
  <si>
    <t>Steve Hayes</t>
  </si>
  <si>
    <t>steve@firstphx.org</t>
  </si>
  <si>
    <t>3100 W Camelback Road Phoenix, AZ 85017</t>
  </si>
  <si>
    <t>Brian LaLena</t>
  </si>
  <si>
    <t>602-424-6104</t>
  </si>
  <si>
    <t>Pam Hill</t>
  </si>
  <si>
    <t>Children/Preschool</t>
  </si>
  <si>
    <t>Primera Hispania</t>
  </si>
  <si>
    <t>Heriberto Isobampo</t>
  </si>
  <si>
    <t>602-400-4647</t>
  </si>
  <si>
    <t>famoso07@hotmail.com</t>
  </si>
  <si>
    <t>Vietnamese United</t>
  </si>
  <si>
    <t>Thai Pham</t>
  </si>
  <si>
    <t>thaiphaz@yahoo.com</t>
  </si>
  <si>
    <t>4143 N. 43rd Ave Phoenix, AZ 85031</t>
  </si>
  <si>
    <t>David Dong</t>
  </si>
  <si>
    <t>Paul Hung Tran</t>
  </si>
  <si>
    <t>Phoenix Myanmar BC</t>
  </si>
  <si>
    <t>William Lo</t>
  </si>
  <si>
    <t>First Southern Paradise Valley</t>
  </si>
  <si>
    <t>Mark Hickman</t>
  </si>
  <si>
    <t>602-992-0292</t>
  </si>
  <si>
    <t>16033 N. 32nd Street Phoenix, AZ 85032</t>
  </si>
  <si>
    <t>John Lasher</t>
  </si>
  <si>
    <t>Foothills</t>
  </si>
  <si>
    <t>Brian McCoy</t>
  </si>
  <si>
    <t>480-759-2118</t>
  </si>
  <si>
    <t>15450 S 21st St. Phoenix, AZ 85048</t>
  </si>
  <si>
    <t>David Gantenbein</t>
  </si>
  <si>
    <t>Craig Anderson</t>
  </si>
  <si>
    <t>Greater New Zion</t>
  </si>
  <si>
    <t xml:space="preserve">Othell Newbill, Jr. </t>
  </si>
  <si>
    <t>602-254-1688</t>
  </si>
  <si>
    <t>pastor@greaternewzionmbc.com</t>
  </si>
  <si>
    <t>350 W. Mohave Phoenix, AZ 85003</t>
  </si>
  <si>
    <t>James Hurlburt</t>
  </si>
  <si>
    <t>602-866-0026</t>
  </si>
  <si>
    <t>1344 W. Thunderbird Rd. Phoenix, AZ 85023</t>
  </si>
  <si>
    <t>Joshua Thompkins</t>
  </si>
  <si>
    <t>Iglesia Bautista Central</t>
  </si>
  <si>
    <t>Ramon Rodriguez</t>
  </si>
  <si>
    <t>602-329-5088</t>
  </si>
  <si>
    <t>P.O. Box 26267 Phoenix, AZ 85068</t>
  </si>
  <si>
    <t>Iglesia Bautista El Faro</t>
  </si>
  <si>
    <t>Carlos Perez</t>
  </si>
  <si>
    <t>602-472-5725</t>
  </si>
  <si>
    <t>4601 S. 7th St. Phoenix, AZ 85042</t>
  </si>
  <si>
    <t>Iglesia Bautista Emanuel</t>
  </si>
  <si>
    <t>Iglesia Bautista El Sembrador</t>
  </si>
  <si>
    <t>Jose Moreno</t>
  </si>
  <si>
    <t>602-503-1556</t>
  </si>
  <si>
    <t>josemorenoanaya@hotmail.com</t>
  </si>
  <si>
    <t>3620 W. grant Street Phoenix, AZ 85009</t>
  </si>
  <si>
    <t>Iglesia Vida Cristiana Practica</t>
  </si>
  <si>
    <t>Carlos Meneses</t>
  </si>
  <si>
    <t>602-441-8509</t>
  </si>
  <si>
    <t>menesescarlos1966@gmail.com</t>
  </si>
  <si>
    <t>13690 W Desert Flower Dr Goodyear, AZ 85395</t>
  </si>
  <si>
    <t>Japenese Internation BC of Phoenix</t>
  </si>
  <si>
    <t>Shiro Sasaki</t>
  </si>
  <si>
    <t>480-326-5596</t>
  </si>
  <si>
    <t>jimmyshiro@hotmail.com</t>
  </si>
  <si>
    <t xml:space="preserve">2740 E. Union Hills Drive Phoenix, AZ </t>
  </si>
  <si>
    <t>Legacy Community Church</t>
  </si>
  <si>
    <t xml:space="preserve">Jerry Bowling </t>
  </si>
  <si>
    <t>602-693-3767</t>
  </si>
  <si>
    <t>jbowling4@cox.net</t>
  </si>
  <si>
    <t>21725 North 20th Ave, suite #103</t>
  </si>
  <si>
    <t>Shirleyan Johnson</t>
  </si>
  <si>
    <t xml:space="preserve">Love </t>
  </si>
  <si>
    <t>John Elder</t>
  </si>
  <si>
    <t>602-653-5170</t>
  </si>
  <si>
    <t>lovespastorjohn@gmail.com</t>
  </si>
  <si>
    <t>Adam Henry</t>
  </si>
  <si>
    <t>3030 W Glendale Ave. Phoenix, AZ 85051</t>
  </si>
  <si>
    <t>3030 W Glendale Ave Phoenix, AZ 85051</t>
  </si>
  <si>
    <t>Travis Smith</t>
  </si>
  <si>
    <t>3030 W Glendale Ave, Phoenix, AZ 85051</t>
  </si>
  <si>
    <t>Mercyhill on Fillmore</t>
  </si>
  <si>
    <t>Anthony Cox</t>
  </si>
  <si>
    <t>919-608-6679</t>
  </si>
  <si>
    <t>anthony@mercyhillphoenix.com</t>
  </si>
  <si>
    <t>Mission Hispana New light</t>
  </si>
  <si>
    <t>Hernan Perez</t>
  </si>
  <si>
    <t>602-565-9704</t>
  </si>
  <si>
    <t>hernan_pesa@hotmail.com</t>
  </si>
  <si>
    <t>2633 W. Madison Phoenix, AZ 85009</t>
  </si>
  <si>
    <t>Mission Hispana Westridge</t>
  </si>
  <si>
    <t>Issac Aviles</t>
  </si>
  <si>
    <t>602-423-9086</t>
  </si>
  <si>
    <t>chacho314@hotmail.com</t>
  </si>
  <si>
    <t>2519 W. Adams Phoenix, AZ 85009</t>
  </si>
  <si>
    <t>Momentum Church</t>
  </si>
  <si>
    <t>Steve Spratlin</t>
  </si>
  <si>
    <t>423-765-8049</t>
  </si>
  <si>
    <t>stevespratlin@gmail.com</t>
  </si>
  <si>
    <t>Adeline Grayson</t>
  </si>
  <si>
    <t>Worship</t>
  </si>
  <si>
    <t>New Light</t>
  </si>
  <si>
    <t>Brian OH</t>
  </si>
  <si>
    <t>623-256-6474</t>
  </si>
  <si>
    <t>heavenoh@hotmail.com</t>
  </si>
  <si>
    <t>4260 N 157th Ave Goodyear, AZ 85395</t>
  </si>
  <si>
    <t>B.R. Choi</t>
  </si>
  <si>
    <t>602-707-5757</t>
  </si>
  <si>
    <t>5757 N. Central Ave Phoenix, AZ 85012</t>
  </si>
  <si>
    <t>Northern Hills Community</t>
  </si>
  <si>
    <t>Nick Ford</t>
  </si>
  <si>
    <t>602-482-8140</t>
  </si>
  <si>
    <t>nford@nhcc-az.com</t>
  </si>
  <si>
    <t>2740 E Union Hills Drive Phoenix, AZ 85050</t>
  </si>
  <si>
    <t>Larry Masnovi</t>
  </si>
  <si>
    <t>lmasnovil@mac.com</t>
  </si>
  <si>
    <t>Northwest Chinese</t>
  </si>
  <si>
    <t>Terry Wong</t>
  </si>
  <si>
    <t>602-938-6755</t>
  </si>
  <si>
    <t>terrywong@nwcbc.org</t>
  </si>
  <si>
    <t>4243 W Greenway Road Phoenix, AZ 85053</t>
  </si>
  <si>
    <t>Pleasant View</t>
  </si>
  <si>
    <t>Roger Bradford</t>
  </si>
  <si>
    <t>602-276-7815</t>
  </si>
  <si>
    <t>pleasantviewbaptist@gmail.com</t>
  </si>
  <si>
    <t>P.O. Box 8459 Phoenix, AZ 85066</t>
  </si>
  <si>
    <t>Royal Palms</t>
  </si>
  <si>
    <t>Ben Pate</t>
  </si>
  <si>
    <t>602-944-3306</t>
  </si>
  <si>
    <t>8802 N. 19th Ave Phoenix, AZ 85051</t>
  </si>
  <si>
    <t>Salt &amp; Light Christian Church</t>
  </si>
  <si>
    <t>Brent Johnson</t>
  </si>
  <si>
    <t>602-249-0098</t>
  </si>
  <si>
    <t>sweetsalvation4U@juno.com</t>
  </si>
  <si>
    <t>6150 N. 19th Ave Phoenix, AZ 85015</t>
  </si>
  <si>
    <t>Set Free Baptist Fellowship</t>
  </si>
  <si>
    <t>Joseph Still</t>
  </si>
  <si>
    <t>602-267-1511</t>
  </si>
  <si>
    <t>setfreeaz@yahoo.com</t>
  </si>
  <si>
    <t>1034 N 24th Street Phoeniz, AZ 85008</t>
  </si>
  <si>
    <t>Vietnamese Christian Church of Central Phx</t>
  </si>
  <si>
    <t>Simon Peter Chau</t>
  </si>
  <si>
    <t>West Dunlap</t>
  </si>
  <si>
    <t>West Phoenix</t>
  </si>
  <si>
    <t>Mason Hughes</t>
  </si>
  <si>
    <t>602-278-4012</t>
  </si>
  <si>
    <t>4449 W Indian School Road Phoenix, AZ 85031</t>
  </si>
  <si>
    <t>Relentless PHX</t>
  </si>
  <si>
    <t>Bryson Isom</t>
  </si>
  <si>
    <t xml:space="preserve">West Thomas </t>
  </si>
  <si>
    <t>Michael Haskins</t>
  </si>
  <si>
    <t>602-269-1591</t>
  </si>
  <si>
    <t>mlhas1@yahoo.com</t>
  </si>
  <si>
    <t>3948 W Thomas Road Phoenix, AZ 85019</t>
  </si>
  <si>
    <t>Westridge</t>
  </si>
  <si>
    <t>Jimmy Woods</t>
  </si>
  <si>
    <t>6828 W Van Buren Phoenix, AZ 85043</t>
  </si>
  <si>
    <t>First Southern Scottsdale</t>
  </si>
  <si>
    <t>Chad Murrell</t>
  </si>
  <si>
    <t>5230 N Scottsdale Road Scottsdale. AZ 85253</t>
  </si>
  <si>
    <t>Grace Life Church</t>
  </si>
  <si>
    <t>Josh Mattson</t>
  </si>
  <si>
    <t>602-405-3894</t>
  </si>
  <si>
    <t>pastorjosh@azgracelife.com</t>
  </si>
  <si>
    <t>Iglesia Bautista Arcadia Park</t>
  </si>
  <si>
    <t>Mario Rodriguez</t>
  </si>
  <si>
    <t>602-465-0886</t>
  </si>
  <si>
    <t>508-244-8802</t>
  </si>
  <si>
    <t>29505 N Scottsdale Road Scottsdale, AZ 85266</t>
  </si>
  <si>
    <t>First Baptist Sun City</t>
  </si>
  <si>
    <t>Kenneth Long</t>
  </si>
  <si>
    <t>623-933-6600</t>
  </si>
  <si>
    <t>pastorkennylong@gmail.com</t>
  </si>
  <si>
    <t>11019 W Peoria Ave Sun City, AZ 85351</t>
  </si>
  <si>
    <t>Travis Fullwood</t>
  </si>
  <si>
    <t>fullwood@email.com</t>
  </si>
  <si>
    <t>Emmanuel Baptist Church</t>
  </si>
  <si>
    <t>Dan Fosnight</t>
  </si>
  <si>
    <t>623-695-0018</t>
  </si>
  <si>
    <t>dfosnight@cox.net</t>
  </si>
  <si>
    <t>First Baptist Sun City West</t>
  </si>
  <si>
    <t>Global Mission Church of Arizona</t>
  </si>
  <si>
    <t>Abraham Lee</t>
  </si>
  <si>
    <t>revlee@gmail.com</t>
  </si>
  <si>
    <t>536 E Fillmore Street Tempe, AZ 85281</t>
  </si>
  <si>
    <t>Pinnacle Church</t>
  </si>
  <si>
    <t>Rob Gaschler</t>
  </si>
  <si>
    <t>520-282-1417</t>
  </si>
  <si>
    <t>rob@pinnablechurchaz.org</t>
  </si>
  <si>
    <t>2240 N Hayden Tempe, AZ 85257</t>
  </si>
  <si>
    <t>Life Givers Church</t>
  </si>
  <si>
    <t>Dwayne Hawkins</t>
  </si>
  <si>
    <t>623-308-0344</t>
  </si>
  <si>
    <t>dhawkins@lifegiverschurch.com</t>
  </si>
  <si>
    <t>8803 W Van Buren Street Tempe, AZ</t>
  </si>
  <si>
    <t>17475 W Bell Road Surprise, AZ 85374</t>
  </si>
  <si>
    <t>23104 N 67th Ave Glendale, AZ 85310</t>
  </si>
  <si>
    <t>Website</t>
  </si>
  <si>
    <t>crosschurchcares.com</t>
  </si>
  <si>
    <t>discoverypointeaz.com</t>
  </si>
  <si>
    <t>hvbc.net</t>
  </si>
  <si>
    <t>moutainridge.org</t>
  </si>
  <si>
    <t>fsbcg.org</t>
  </si>
  <si>
    <t>tcaa.com</t>
  </si>
  <si>
    <t>meadowsbaptist.com</t>
  </si>
  <si>
    <t>9812 W Yearling Road #1400 Peoria, AZ 85383</t>
  </si>
  <si>
    <t>agfphx.com</t>
  </si>
  <si>
    <t>mybethesdachurch.org</t>
  </si>
  <si>
    <t>fcbcphz.org</t>
  </si>
  <si>
    <t>firstphx.org</t>
  </si>
  <si>
    <t>foothillbaptist.org</t>
  </si>
  <si>
    <t>netministries.org</t>
  </si>
  <si>
    <t>hillside-bc.org</t>
  </si>
  <si>
    <t>lovebaptistchurch.com</t>
  </si>
  <si>
    <t>thechurchonfillmore.com</t>
  </si>
  <si>
    <t>sonriseonline.org</t>
  </si>
  <si>
    <t>freedomvalleychurch.com</t>
  </si>
  <si>
    <t>16761 N West Point Pkwy Surprise, AZ 85374</t>
  </si>
  <si>
    <t>623-229-7181</t>
  </si>
  <si>
    <t>nphx.org</t>
  </si>
  <si>
    <t>480-686-3852</t>
  </si>
  <si>
    <t>34406 N 27th Drive Suite 198 Phoenix, AZ 85085</t>
  </si>
  <si>
    <t>valleylife.church</t>
  </si>
  <si>
    <t>7490 W Union Hills Dr Glendale, AZ 85308</t>
  </si>
  <si>
    <t>15 W Coral Gabels Dr Phoenix, AZ 85023</t>
  </si>
  <si>
    <t>Velley Life - Tramonto</t>
  </si>
  <si>
    <t>Josh Duerr</t>
  </si>
  <si>
    <t>jduerr@valleylife.church</t>
  </si>
  <si>
    <t>Jared Johnson</t>
  </si>
  <si>
    <t>jjohnson@valleylife.church</t>
  </si>
  <si>
    <t>Tia Harwood</t>
  </si>
  <si>
    <t>tharwood@valleylife.church</t>
  </si>
  <si>
    <t>Matt Walker</t>
  </si>
  <si>
    <t>mwalker@valleylife.church</t>
  </si>
  <si>
    <t>Terri Raynes</t>
  </si>
  <si>
    <t>Director of Operations</t>
  </si>
  <si>
    <t>traynes@valleylife.church</t>
  </si>
  <si>
    <t>Rob Wieser</t>
  </si>
  <si>
    <t>rwieser@valleylife.church</t>
  </si>
  <si>
    <t>Shiela Dougal</t>
  </si>
  <si>
    <t>sdougal@valleylife.church</t>
  </si>
  <si>
    <t>Tyler Tooley</t>
  </si>
  <si>
    <t>ttooley@valleylife.church</t>
  </si>
  <si>
    <t>Glen Brann</t>
  </si>
  <si>
    <t>gbrann@valleylife.church</t>
  </si>
  <si>
    <t>African Baptist Church</t>
  </si>
  <si>
    <t>Organization Email</t>
  </si>
  <si>
    <t>Physical Address</t>
  </si>
  <si>
    <t>Mailing Address</t>
  </si>
  <si>
    <t>(602) 422-4019</t>
  </si>
  <si>
    <t>3100 W Camelback Rd Phoenix, AZ 85017</t>
  </si>
  <si>
    <t>apollo@apollobaptist.org</t>
  </si>
  <si>
    <t xml:space="preserve">623-842-1281   </t>
  </si>
  <si>
    <t>11611 N 51st Ave Glendale, AZ 85304</t>
  </si>
  <si>
    <t>mvbc@qwest.net</t>
  </si>
  <si>
    <t>Arizona Falam Christian Church</t>
  </si>
  <si>
    <t>thangmoi2009@yahoo.com</t>
  </si>
  <si>
    <t>bcbcbeth@gmail.com</t>
  </si>
  <si>
    <t>906 E Jones Ave Phoenix, AZ 85040</t>
  </si>
  <si>
    <t>bmbc@bmbcaz.com</t>
  </si>
  <si>
    <t xml:space="preserve">480-488-1975   </t>
  </si>
  <si>
    <t>33955 N Cave Creek Rd Cave Creek, AZ 85331</t>
  </si>
  <si>
    <t>Central Phoenix Community Church</t>
  </si>
  <si>
    <t>office@cphxcc.org</t>
  </si>
  <si>
    <t xml:space="preserve">602-464-3657   </t>
  </si>
  <si>
    <t>7801 N 27 Ave Phoenix, AZ 85051</t>
  </si>
  <si>
    <t>jeremiah@cityviewphx.com</t>
  </si>
  <si>
    <t>3033 W Aqua Fria Fwy Phoenix, AZ 85027</t>
  </si>
  <si>
    <t>19801 N 59th Ave #12525 Glendale, AZ 85318</t>
  </si>
  <si>
    <t>jean19712018@gmail.com</t>
  </si>
  <si>
    <t>info@crosschurchcares.com</t>
  </si>
  <si>
    <t>42901 N 45th Ave Phoenix, AZ 85087</t>
  </si>
  <si>
    <t xml:space="preserve">623-561-7886   </t>
  </si>
  <si>
    <t>208 W Portland St #158 Phoenix, AZ 85003</t>
  </si>
  <si>
    <t xml:space="preserve">602-956-0330   </t>
  </si>
  <si>
    <t>12225 N 103rd Ave Sun City, AZ 85351</t>
  </si>
  <si>
    <t>PO Box 1388 Sun City, AZ 85372</t>
  </si>
  <si>
    <t>2232 W Campbell Ave Phoenix, AZ 85015</t>
  </si>
  <si>
    <t>SunCityFBC@msn.com</t>
  </si>
  <si>
    <t>office@fbcscw.org</t>
  </si>
  <si>
    <t xml:space="preserve">623-584-5738   </t>
  </si>
  <si>
    <t>17419 N Conquistador Dr Sun City West, AZ 85375</t>
  </si>
  <si>
    <t>office@fcbcphx.org</t>
  </si>
  <si>
    <t xml:space="preserve">First Deaf </t>
  </si>
  <si>
    <t>rpayne29@cox.net</t>
  </si>
  <si>
    <t>8802 N 19th Avenue Phoenix, AZ 85021</t>
  </si>
  <si>
    <t>PO Box 74606 New River, AZ 85087</t>
  </si>
  <si>
    <t>office@fibc.phxcoxmail.com</t>
  </si>
  <si>
    <t>2205 W Georgia Phoenix, AZ 85015</t>
  </si>
  <si>
    <t xml:space="preserve">602-841-0077   </t>
  </si>
  <si>
    <t>Becki@fsbcg.org</t>
  </si>
  <si>
    <t xml:space="preserve">623-937-9216   </t>
  </si>
  <si>
    <t>First Southern Baptist Church Phoenix</t>
  </si>
  <si>
    <t>office@fsbcpv.com</t>
  </si>
  <si>
    <t>first4phx@gmail.com</t>
  </si>
  <si>
    <t xml:space="preserve">602-242-6104   </t>
  </si>
  <si>
    <t>info@fsbcs.org</t>
  </si>
  <si>
    <t xml:space="preserve">480-949-0901   </t>
  </si>
  <si>
    <t>15042 W. Sweetwater Ave. Surprise, AZ 85379</t>
  </si>
  <si>
    <t>P.O. Box 9253 Surprise, AZ 85374</t>
  </si>
  <si>
    <t>(480) 401-7999</t>
  </si>
  <si>
    <t>21440 N Santa Rosa Dr Maricopa, AZ 85138</t>
  </si>
  <si>
    <t>44341 W Yucca Ln Maricopa, AZ 85138</t>
  </si>
  <si>
    <t>22801 N 22nd St Phoenix, AZ 85024</t>
  </si>
  <si>
    <t>14826 N 60th Street Scottsdale, AZ 85254</t>
  </si>
  <si>
    <t>clerk@greaternewzionmbc.com</t>
  </si>
  <si>
    <t>dan@hvbc.net</t>
  </si>
  <si>
    <t>caleb@hvbc.net</t>
  </si>
  <si>
    <t>mark@hvbc.net</t>
  </si>
  <si>
    <t>hbc@phxhillside.org</t>
  </si>
  <si>
    <t xml:space="preserve">602-866-0026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</si>
</sst>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7" x14ac:knownFonts="1">
    <font>
      <sz val="11"/>
      <color theme="1"/>
      <name val="Trebuchet MS"/>
      <family val="2"/>
      <scheme val="minor"/>
    </font>
    <font>
      <sz val="11"/>
      <color theme="4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color theme="1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0"/>
      <color theme="4" tint="-0.24994659260841701"/>
      <name val="Trebuchet MS"/>
      <family val="2"/>
      <scheme val="major"/>
    </font>
    <font>
      <u/>
      <sz val="11"/>
      <color theme="4" tint="-0.24994659260841701"/>
      <name val="Trebuchet MS"/>
      <family val="2"/>
      <scheme val="minor"/>
    </font>
    <font>
      <sz val="11"/>
      <color theme="0"/>
      <name val="Trebuchet MS"/>
      <family val="2"/>
      <scheme val="major"/>
    </font>
    <font>
      <sz val="20"/>
      <color theme="4" tint="-0.24994659260841701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sz val="11"/>
      <color theme="4" tint="-0.24994659260841701"/>
      <name val="Trebuchet MS"/>
      <family val="2"/>
      <scheme val="minor"/>
    </font>
    <font>
      <sz val="11"/>
      <color theme="5" tint="-0.499984740745262"/>
      <name val="Trebuchet MS"/>
      <family val="2"/>
      <scheme val="minor"/>
    </font>
    <font>
      <u/>
      <sz val="11"/>
      <color theme="1"/>
      <name val="Trebuchet MS"/>
      <family val="2"/>
      <scheme val="minor"/>
    </font>
    <font>
      <u/>
      <sz val="11"/>
      <color theme="5" tint="-0.499984740745262"/>
      <name val="Trebuchet MS"/>
      <family val="2"/>
      <scheme val="minor"/>
    </font>
    <font>
      <u/>
      <sz val="11"/>
      <color theme="4" tint="-0.249977111117893"/>
      <name val="Trebuchet MS"/>
      <family val="2"/>
      <scheme val="minor"/>
    </font>
    <font>
      <sz val="11"/>
      <color theme="4" tint="-0.249977111117893"/>
      <name val="Trebuchet MS"/>
      <family val="2"/>
      <scheme val="minor"/>
    </font>
    <font>
      <b/>
      <u/>
      <sz val="11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36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5" fontId="0" fillId="0" borderId="0" xfId="18" applyFont="1" applyFill="1" applyBorder="1">
      <alignment horizontal="left" indent="1"/>
    </xf>
    <xf numFmtId="167" fontId="0" fillId="0" borderId="0" xfId="16" applyFont="1">
      <alignment horizontal="center"/>
    </xf>
    <xf numFmtId="164" fontId="0" fillId="0" borderId="3" xfId="0" applyNumberFormat="1" applyFont="1" applyFill="1" applyBorder="1">
      <alignment wrapText="1"/>
    </xf>
    <xf numFmtId="167" fontId="4" fillId="0" borderId="3" xfId="16" applyBorder="1">
      <alignment horizontal="center"/>
    </xf>
    <xf numFmtId="164" fontId="6" fillId="0" borderId="3" xfId="6" applyBorder="1"/>
    <xf numFmtId="164" fontId="0" fillId="0" borderId="3" xfId="0" applyNumberFormat="1" applyFont="1" applyFill="1" applyBorder="1" applyAlignment="1">
      <alignment wrapText="1"/>
    </xf>
    <xf numFmtId="167" fontId="0" fillId="0" borderId="3" xfId="16" applyFont="1" applyBorder="1">
      <alignment horizontal="center"/>
    </xf>
    <xf numFmtId="164" fontId="0" fillId="0" borderId="3" xfId="0" applyNumberFormat="1" applyFont="1" applyFill="1" applyBorder="1" applyAlignment="1">
      <alignment horizontal="left" wrapText="1"/>
    </xf>
    <xf numFmtId="164" fontId="10" fillId="0" borderId="3" xfId="6" applyFont="1" applyBorder="1"/>
    <xf numFmtId="167" fontId="0" fillId="0" borderId="0" xfId="16" applyFont="1" applyBorder="1">
      <alignment horizontal="center"/>
    </xf>
    <xf numFmtId="164" fontId="0" fillId="0" borderId="0" xfId="0" applyAlignment="1"/>
    <xf numFmtId="164" fontId="12" fillId="0" borderId="0" xfId="0" applyFont="1" applyAlignment="1"/>
    <xf numFmtId="164" fontId="0" fillId="0" borderId="3" xfId="0" applyBorder="1" applyAlignment="1"/>
    <xf numFmtId="164" fontId="12" fillId="0" borderId="3" xfId="0" applyFont="1" applyBorder="1" applyAlignment="1"/>
    <xf numFmtId="164" fontId="11" fillId="0" borderId="3" xfId="6" applyFont="1" applyBorder="1"/>
    <xf numFmtId="164" fontId="14" fillId="0" borderId="3" xfId="0" applyFont="1" applyBorder="1" applyAlignment="1"/>
    <xf numFmtId="164" fontId="6" fillId="0" borderId="0" xfId="6" applyBorder="1"/>
    <xf numFmtId="164" fontId="10" fillId="0" borderId="0" xfId="6" applyFont="1" applyBorder="1"/>
    <xf numFmtId="164" fontId="15" fillId="0" borderId="3" xfId="6" applyFont="1" applyBorder="1"/>
    <xf numFmtId="164" fontId="13" fillId="0" borderId="0" xfId="6" applyFont="1"/>
    <xf numFmtId="164" fontId="13" fillId="0" borderId="3" xfId="6" applyFont="1" applyBorder="1"/>
    <xf numFmtId="167" fontId="0" fillId="0" borderId="4" xfId="16" applyFont="1" applyBorder="1">
      <alignment horizontal="center"/>
    </xf>
    <xf numFmtId="164" fontId="11" fillId="0" borderId="5" xfId="6" applyFont="1" applyBorder="1"/>
    <xf numFmtId="164" fontId="16" fillId="0" borderId="3" xfId="0" applyNumberFormat="1" applyFont="1" applyFill="1" applyBorder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J151" totalsRowShown="0" headerRowCellStyle="Heading 2">
  <sortState xmlns:xlrd2="http://schemas.microsoft.com/office/spreadsheetml/2017/richdata2" ref="B4:J151">
    <sortCondition ref="B4:B151"/>
  </sortState>
  <tableColumns count="9">
    <tableColumn id="2" xr3:uid="{00000000-0010-0000-0000-000002000000}" name="Church Name"/>
    <tableColumn id="3" xr3:uid="{00000000-0010-0000-0000-000003000000}" name="Contact Name"/>
    <tableColumn id="9" xr3:uid="{00000000-0010-0000-0000-000009000000}" name="Position"/>
    <tableColumn id="10" xr3:uid="{00000000-0010-0000-0000-00000A000000}" name="Phone Number" dataCellStyle="Contact Number"/>
    <tableColumn id="4" xr3:uid="{E83DAD72-AF89-4925-A2E4-281E218B8322}" name="Organization Email" dataDxfId="0" dataCellStyle="Contact Number"/>
    <tableColumn id="12" xr3:uid="{00000000-0010-0000-0000-00000C000000}" name="Email Address" dataCellStyle="Hyperlink"/>
    <tableColumn id="1" xr3:uid="{3F746346-5B2C-4440-B431-52D555FAC67F}" name="Physical Address" dataCellStyle="Hyperlink"/>
    <tableColumn id="5" xr3:uid="{C07EA705-FBBC-47B5-9113-667B0AD6756D}" name="Mailing Address" dataCellStyle="Hyperlink"/>
    <tableColumn id="13" xr3:uid="{00000000-0010-0000-0000-00000D000000}" name="Website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pcomingAppointments" displayName="UpcomingAppointments" ref="B3:G26" totalsRowShown="0" headerRowCellStyle="Heading 2">
  <autoFilter ref="B3:G26" xr:uid="{00000000-0009-0000-0100-000002000000}"/>
  <tableColumns count="6">
    <tableColumn id="2" xr3:uid="{00000000-0010-0000-0100-000002000000}" name="Date" dataCellStyle="Date"/>
    <tableColumn id="3" xr3:uid="{00000000-0010-0000-0100-000003000000}" name="Time" dataCellStyle="Time"/>
    <tableColumn id="1" xr3:uid="{00000000-0010-0000-0100-000001000000}" name="Customer Name"/>
    <tableColumn id="4" xr3:uid="{00000000-0010-0000-0100-000004000000}" name="Meeting Subject"/>
    <tableColumn id="5" xr3:uid="{00000000-0010-0000-0100-000005000000}" name="Attendees"/>
    <tableColumn id="6" xr3:uid="{00000000-0010-0000-0100-000006000000}" name="Additional Notes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 of upcoming appointments with Customer Name, Date, Time, Meeting Subject, Attendees, and Additional Notes. Use the heading filters to find specific entry"/>
    </ext>
  </extLst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stephens@bmbcaz.com" TargetMode="External"/><Relationship Id="rId21" Type="http://schemas.openxmlformats.org/officeDocument/2006/relationships/hyperlink" Target="mailto:brad@mountainridge.org" TargetMode="External"/><Relationship Id="rId34" Type="http://schemas.openxmlformats.org/officeDocument/2006/relationships/hyperlink" Target="mailto:jthomas@tcaa.com" TargetMode="External"/><Relationship Id="rId42" Type="http://schemas.openxmlformats.org/officeDocument/2006/relationships/hyperlink" Target="mailto:amy@wellspringchurch.com" TargetMode="External"/><Relationship Id="rId47" Type="http://schemas.openxmlformats.org/officeDocument/2006/relationships/hyperlink" Target="mailto:dgunn2@me.com" TargetMode="External"/><Relationship Id="rId50" Type="http://schemas.openxmlformats.org/officeDocument/2006/relationships/hyperlink" Target="mailto:jeremiahsem@gmail.com" TargetMode="External"/><Relationship Id="rId55" Type="http://schemas.openxmlformats.org/officeDocument/2006/relationships/hyperlink" Target="mailto:SFWhitey@gmail.com" TargetMode="External"/><Relationship Id="rId63" Type="http://schemas.openxmlformats.org/officeDocument/2006/relationships/hyperlink" Target="mailto:jbowling4@cox.net" TargetMode="External"/><Relationship Id="rId68" Type="http://schemas.openxmlformats.org/officeDocument/2006/relationships/hyperlink" Target="mailto:stevespratlin@gmail.com" TargetMode="External"/><Relationship Id="rId76" Type="http://schemas.openxmlformats.org/officeDocument/2006/relationships/hyperlink" Target="mailto:mlhas1@yahoo.com" TargetMode="External"/><Relationship Id="rId84" Type="http://schemas.openxmlformats.org/officeDocument/2006/relationships/hyperlink" Target="mailto:jduerr@valleylife.church" TargetMode="External"/><Relationship Id="rId89" Type="http://schemas.openxmlformats.org/officeDocument/2006/relationships/hyperlink" Target="mailto:rwieser@valleylife.church" TargetMode="External"/><Relationship Id="rId97" Type="http://schemas.openxmlformats.org/officeDocument/2006/relationships/hyperlink" Target="mailto:dan@hvbc.net" TargetMode="External"/><Relationship Id="rId7" Type="http://schemas.openxmlformats.org/officeDocument/2006/relationships/hyperlink" Target="mailto:mlee@valleylife.church" TargetMode="External"/><Relationship Id="rId71" Type="http://schemas.openxmlformats.org/officeDocument/2006/relationships/hyperlink" Target="mailto:lmasnovil@mac.com" TargetMode="External"/><Relationship Id="rId92" Type="http://schemas.openxmlformats.org/officeDocument/2006/relationships/hyperlink" Target="mailto:gbrann@valleylife.church" TargetMode="External"/><Relationship Id="rId2" Type="http://schemas.openxmlformats.org/officeDocument/2006/relationships/hyperlink" Target="mailto:jackie@crosschurchcares.com" TargetMode="External"/><Relationship Id="rId16" Type="http://schemas.openxmlformats.org/officeDocument/2006/relationships/hyperlink" Target="mailto:noe.garcia@nphx.org" TargetMode="External"/><Relationship Id="rId29" Type="http://schemas.openxmlformats.org/officeDocument/2006/relationships/hyperlink" Target="mailto:mark@fsbcg.org" TargetMode="External"/><Relationship Id="rId11" Type="http://schemas.openxmlformats.org/officeDocument/2006/relationships/hyperlink" Target="mailto:tyler@crosschurchcares.com" TargetMode="External"/><Relationship Id="rId24" Type="http://schemas.openxmlformats.org/officeDocument/2006/relationships/hyperlink" Target="mailto:nancy@mountainridge.org" TargetMode="External"/><Relationship Id="rId32" Type="http://schemas.openxmlformats.org/officeDocument/2006/relationships/hyperlink" Target="mailto:kdrown@tcaa.com" TargetMode="External"/><Relationship Id="rId37" Type="http://schemas.openxmlformats.org/officeDocument/2006/relationships/hyperlink" Target="mailto:indy1401@cox.net" TargetMode="External"/><Relationship Id="rId40" Type="http://schemas.openxmlformats.org/officeDocument/2006/relationships/hyperlink" Target="mailto:dick@wellspringchurch.com" TargetMode="External"/><Relationship Id="rId45" Type="http://schemas.openxmlformats.org/officeDocument/2006/relationships/hyperlink" Target="mailto:andy@waypointaz.com" TargetMode="External"/><Relationship Id="rId53" Type="http://schemas.openxmlformats.org/officeDocument/2006/relationships/hyperlink" Target="mailto:ffcfarizona@live.com" TargetMode="External"/><Relationship Id="rId58" Type="http://schemas.openxmlformats.org/officeDocument/2006/relationships/hyperlink" Target="mailto:thaiphaz@yahoo.com" TargetMode="External"/><Relationship Id="rId66" Type="http://schemas.openxmlformats.org/officeDocument/2006/relationships/hyperlink" Target="mailto:hernan_pesa@hotmail.com" TargetMode="External"/><Relationship Id="rId74" Type="http://schemas.openxmlformats.org/officeDocument/2006/relationships/hyperlink" Target="mailto:sweetsalvation4U@juno.com" TargetMode="External"/><Relationship Id="rId79" Type="http://schemas.openxmlformats.org/officeDocument/2006/relationships/hyperlink" Target="mailto:fullwood@email.com" TargetMode="External"/><Relationship Id="rId87" Type="http://schemas.openxmlformats.org/officeDocument/2006/relationships/hyperlink" Target="mailto:mwalker@valleylife.church" TargetMode="External"/><Relationship Id="rId5" Type="http://schemas.openxmlformats.org/officeDocument/2006/relationships/hyperlink" Target="mailto:cdeevers@valleylife.church" TargetMode="External"/><Relationship Id="rId61" Type="http://schemas.openxmlformats.org/officeDocument/2006/relationships/hyperlink" Target="mailto:menesescarlos1966@gmail.com" TargetMode="External"/><Relationship Id="rId82" Type="http://schemas.openxmlformats.org/officeDocument/2006/relationships/hyperlink" Target="mailto:rob@pinnablechurchaz.org" TargetMode="External"/><Relationship Id="rId90" Type="http://schemas.openxmlformats.org/officeDocument/2006/relationships/hyperlink" Target="mailto:sdougal@valleylife.church" TargetMode="External"/><Relationship Id="rId95" Type="http://schemas.openxmlformats.org/officeDocument/2006/relationships/hyperlink" Target="mailto:info@crosschurchcares.com" TargetMode="External"/><Relationship Id="rId19" Type="http://schemas.openxmlformats.org/officeDocument/2006/relationships/hyperlink" Target="mailto:cory@mountainridge.org" TargetMode="External"/><Relationship Id="rId14" Type="http://schemas.openxmlformats.org/officeDocument/2006/relationships/hyperlink" Target="mailto:tonya@crosschurchcares.com" TargetMode="External"/><Relationship Id="rId22" Type="http://schemas.openxmlformats.org/officeDocument/2006/relationships/hyperlink" Target="mailto:jonny@mountainridge.org" TargetMode="External"/><Relationship Id="rId27" Type="http://schemas.openxmlformats.org/officeDocument/2006/relationships/hyperlink" Target="mailto:aklarm@yahoo.com" TargetMode="External"/><Relationship Id="rId30" Type="http://schemas.openxmlformats.org/officeDocument/2006/relationships/hyperlink" Target="mailto:steve@fsbcg.org" TargetMode="External"/><Relationship Id="rId35" Type="http://schemas.openxmlformats.org/officeDocument/2006/relationships/hyperlink" Target="mailto:jdl.arizona@gmail.com" TargetMode="External"/><Relationship Id="rId43" Type="http://schemas.openxmlformats.org/officeDocument/2006/relationships/hyperlink" Target="mailto:lisa@wellspringchurch.com" TargetMode="External"/><Relationship Id="rId48" Type="http://schemas.openxmlformats.org/officeDocument/2006/relationships/hyperlink" Target="mailto:larry@legaltypedocuments.com" TargetMode="External"/><Relationship Id="rId56" Type="http://schemas.openxmlformats.org/officeDocument/2006/relationships/hyperlink" Target="mailto:steve@firstphx.org" TargetMode="External"/><Relationship Id="rId64" Type="http://schemas.openxmlformats.org/officeDocument/2006/relationships/hyperlink" Target="mailto:lovespastorjohn@gmail.com" TargetMode="External"/><Relationship Id="rId69" Type="http://schemas.openxmlformats.org/officeDocument/2006/relationships/hyperlink" Target="mailto:heavenoh@hotmail.com" TargetMode="External"/><Relationship Id="rId77" Type="http://schemas.openxmlformats.org/officeDocument/2006/relationships/hyperlink" Target="mailto:pastorjosh@azgracelife.com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jason@myfreedomvalley.com" TargetMode="External"/><Relationship Id="rId51" Type="http://schemas.openxmlformats.org/officeDocument/2006/relationships/hyperlink" Target="mailto:martinbarajasfr@hotmail.com" TargetMode="External"/><Relationship Id="rId72" Type="http://schemas.openxmlformats.org/officeDocument/2006/relationships/hyperlink" Target="mailto:terrywong@nwcbc.org" TargetMode="External"/><Relationship Id="rId80" Type="http://schemas.openxmlformats.org/officeDocument/2006/relationships/hyperlink" Target="mailto:dfosnight@cox.net" TargetMode="External"/><Relationship Id="rId85" Type="http://schemas.openxmlformats.org/officeDocument/2006/relationships/hyperlink" Target="mailto:jjohnson@valleylife.church" TargetMode="External"/><Relationship Id="rId93" Type="http://schemas.openxmlformats.org/officeDocument/2006/relationships/hyperlink" Target="mailto:jean19712018@gmail.com" TargetMode="External"/><Relationship Id="rId98" Type="http://schemas.openxmlformats.org/officeDocument/2006/relationships/hyperlink" Target="mailto:caleb@hvbc.net" TargetMode="External"/><Relationship Id="rId3" Type="http://schemas.openxmlformats.org/officeDocument/2006/relationships/hyperlink" Target="mailto:pastorcurt@sonrisescottsdale.org" TargetMode="External"/><Relationship Id="rId12" Type="http://schemas.openxmlformats.org/officeDocument/2006/relationships/hyperlink" Target="mailto:jeff@crosschurchcares.com" TargetMode="External"/><Relationship Id="rId17" Type="http://schemas.openxmlformats.org/officeDocument/2006/relationships/hyperlink" Target="mailto:greg@discoverypointeaz.com" TargetMode="External"/><Relationship Id="rId25" Type="http://schemas.openxmlformats.org/officeDocument/2006/relationships/hyperlink" Target="mailto:meadows.james.r@gmail.com" TargetMode="External"/><Relationship Id="rId33" Type="http://schemas.openxmlformats.org/officeDocument/2006/relationships/hyperlink" Target="mailto:klinser@tcaa.com" TargetMode="External"/><Relationship Id="rId38" Type="http://schemas.openxmlformats.org/officeDocument/2006/relationships/hyperlink" Target="mailto:chris@wellspringchurch.com" TargetMode="External"/><Relationship Id="rId46" Type="http://schemas.openxmlformats.org/officeDocument/2006/relationships/hyperlink" Target="mailto:plucaspanter@gmail.com" TargetMode="External"/><Relationship Id="rId59" Type="http://schemas.openxmlformats.org/officeDocument/2006/relationships/hyperlink" Target="mailto:pastor@greaternewzionmbc.com" TargetMode="External"/><Relationship Id="rId67" Type="http://schemas.openxmlformats.org/officeDocument/2006/relationships/hyperlink" Target="mailto:chacho314@hotmail.com" TargetMode="External"/><Relationship Id="rId20" Type="http://schemas.openxmlformats.org/officeDocument/2006/relationships/hyperlink" Target="mailto:brett@mountainridge.org" TargetMode="External"/><Relationship Id="rId41" Type="http://schemas.openxmlformats.org/officeDocument/2006/relationships/hyperlink" Target="mailto:cameron@wellspringchurch.com" TargetMode="External"/><Relationship Id="rId54" Type="http://schemas.openxmlformats.org/officeDocument/2006/relationships/hyperlink" Target="mailto:jamalbishara@gmail.com" TargetMode="External"/><Relationship Id="rId62" Type="http://schemas.openxmlformats.org/officeDocument/2006/relationships/hyperlink" Target="mailto:jimmyshiro@hotmail.com" TargetMode="External"/><Relationship Id="rId70" Type="http://schemas.openxmlformats.org/officeDocument/2006/relationships/hyperlink" Target="mailto:nford@nhcc-az.com" TargetMode="External"/><Relationship Id="rId75" Type="http://schemas.openxmlformats.org/officeDocument/2006/relationships/hyperlink" Target="mailto:setfreeaz@yahoo.com" TargetMode="External"/><Relationship Id="rId83" Type="http://schemas.openxmlformats.org/officeDocument/2006/relationships/hyperlink" Target="mailto:dhawkins@lifegiverschurch.com" TargetMode="External"/><Relationship Id="rId88" Type="http://schemas.openxmlformats.org/officeDocument/2006/relationships/hyperlink" Target="mailto:traynes@valleylife.church" TargetMode="External"/><Relationship Id="rId91" Type="http://schemas.openxmlformats.org/officeDocument/2006/relationships/hyperlink" Target="mailto:ttooley@valleylife.church" TargetMode="External"/><Relationship Id="rId96" Type="http://schemas.openxmlformats.org/officeDocument/2006/relationships/hyperlink" Target="mailto:dan@hvbc.net" TargetMode="External"/><Relationship Id="rId1" Type="http://schemas.openxmlformats.org/officeDocument/2006/relationships/hyperlink" Target="mailto:andrew@crosschurchcares.com" TargetMode="External"/><Relationship Id="rId6" Type="http://schemas.openxmlformats.org/officeDocument/2006/relationships/hyperlink" Target="mailto:jvance@valleylife.church" TargetMode="External"/><Relationship Id="rId15" Type="http://schemas.openxmlformats.org/officeDocument/2006/relationships/hyperlink" Target="mailto:josh@crosschurchcares.com" TargetMode="External"/><Relationship Id="rId23" Type="http://schemas.openxmlformats.org/officeDocument/2006/relationships/hyperlink" Target="mailto:cathy@mountainridge.org" TargetMode="External"/><Relationship Id="rId28" Type="http://schemas.openxmlformats.org/officeDocument/2006/relationships/hyperlink" Target="mailto:charles.scheffe@gmail.com" TargetMode="External"/><Relationship Id="rId36" Type="http://schemas.openxmlformats.org/officeDocument/2006/relationships/hyperlink" Target="mailto:garycannon@me.com" TargetMode="External"/><Relationship Id="rId49" Type="http://schemas.openxmlformats.org/officeDocument/2006/relationships/hyperlink" Target="mailto:suttillfam@hotmail.com" TargetMode="External"/><Relationship Id="rId57" Type="http://schemas.openxmlformats.org/officeDocument/2006/relationships/hyperlink" Target="mailto:famoso07@hotmail.com" TargetMode="External"/><Relationship Id="rId10" Type="http://schemas.openxmlformats.org/officeDocument/2006/relationships/hyperlink" Target="mailto:nathan@crosschurchcares.com" TargetMode="External"/><Relationship Id="rId31" Type="http://schemas.openxmlformats.org/officeDocument/2006/relationships/hyperlink" Target="mailto:rrecord@tcaa.com" TargetMode="External"/><Relationship Id="rId44" Type="http://schemas.openxmlformats.org/officeDocument/2006/relationships/hyperlink" Target="mailto:jeff@restoremyhope.com" TargetMode="External"/><Relationship Id="rId52" Type="http://schemas.openxmlformats.org/officeDocument/2006/relationships/hyperlink" Target="mailto:jehelman@gmail.com" TargetMode="External"/><Relationship Id="rId60" Type="http://schemas.openxmlformats.org/officeDocument/2006/relationships/hyperlink" Target="mailto:josemorenoanaya@hotmail.com" TargetMode="External"/><Relationship Id="rId65" Type="http://schemas.openxmlformats.org/officeDocument/2006/relationships/hyperlink" Target="mailto:anthony@mercyhillphoenix.com" TargetMode="External"/><Relationship Id="rId73" Type="http://schemas.openxmlformats.org/officeDocument/2006/relationships/hyperlink" Target="mailto:pleasantviewbaptist@gmail.com" TargetMode="External"/><Relationship Id="rId78" Type="http://schemas.openxmlformats.org/officeDocument/2006/relationships/hyperlink" Target="mailto:pastorkennylong@gmail.com" TargetMode="External"/><Relationship Id="rId81" Type="http://schemas.openxmlformats.org/officeDocument/2006/relationships/hyperlink" Target="mailto:revlee@gmail.com" TargetMode="External"/><Relationship Id="rId86" Type="http://schemas.openxmlformats.org/officeDocument/2006/relationships/hyperlink" Target="mailto:tharwood@valleylife.church" TargetMode="External"/><Relationship Id="rId94" Type="http://schemas.openxmlformats.org/officeDocument/2006/relationships/hyperlink" Target="mailto:info@crosschurchcares.com" TargetMode="External"/><Relationship Id="rId99" Type="http://schemas.openxmlformats.org/officeDocument/2006/relationships/hyperlink" Target="mailto:mark@hvbc.net" TargetMode="External"/><Relationship Id="rId101" Type="http://schemas.openxmlformats.org/officeDocument/2006/relationships/table" Target="../tables/table1.xml"/><Relationship Id="rId4" Type="http://schemas.openxmlformats.org/officeDocument/2006/relationships/hyperlink" Target="mailto:bbowman@valleylife.church" TargetMode="External"/><Relationship Id="rId9" Type="http://schemas.openxmlformats.org/officeDocument/2006/relationships/hyperlink" Target="mailto:chad@crosschurchcares.com" TargetMode="External"/><Relationship Id="rId13" Type="http://schemas.openxmlformats.org/officeDocument/2006/relationships/hyperlink" Target="mailto:cassidy@crosschurchcares.com" TargetMode="External"/><Relationship Id="rId18" Type="http://schemas.openxmlformats.org/officeDocument/2006/relationships/hyperlink" Target="mailto:brian@phxhillside.org" TargetMode="External"/><Relationship Id="rId39" Type="http://schemas.openxmlformats.org/officeDocument/2006/relationships/hyperlink" Target="mailto:brian@wellspringchurch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51"/>
  <sheetViews>
    <sheetView showGridLines="0" tabSelected="1" zoomScaleNormal="100" workbookViewId="0">
      <selection activeCell="C13" sqref="C13"/>
    </sheetView>
  </sheetViews>
  <sheetFormatPr defaultRowHeight="17.25" customHeight="1" x14ac:dyDescent="0.3"/>
  <cols>
    <col min="1" max="1" width="2.625" customWidth="1"/>
    <col min="2" max="2" width="39.125" bestFit="1" customWidth="1"/>
    <col min="3" max="3" width="27.25" customWidth="1"/>
    <col min="4" max="4" width="23.75" customWidth="1"/>
    <col min="5" max="5" width="14.625" bestFit="1" customWidth="1"/>
    <col min="6" max="6" width="28.375" style="8" bestFit="1" customWidth="1"/>
    <col min="7" max="7" width="29.75" customWidth="1"/>
    <col min="8" max="9" width="57.375" style="8" customWidth="1"/>
    <col min="10" max="10" width="37.375" customWidth="1"/>
    <col min="11" max="11" width="2.625" customWidth="1"/>
  </cols>
  <sheetData>
    <row r="1" spans="1:10" ht="17.25" customHeight="1" thickBot="1" x14ac:dyDescent="0.35">
      <c r="A1" s="11"/>
      <c r="B1" s="1" t="s">
        <v>33</v>
      </c>
      <c r="C1" s="4" t="s">
        <v>31</v>
      </c>
      <c r="D1" s="4"/>
      <c r="E1" s="4"/>
      <c r="F1" s="4"/>
      <c r="G1" s="4"/>
      <c r="H1" s="4"/>
      <c r="I1" s="4"/>
      <c r="J1" s="4"/>
    </row>
    <row r="2" spans="1:10" ht="17.25" customHeight="1" thickTop="1" x14ac:dyDescent="0.3"/>
    <row r="3" spans="1:10" ht="17.25" customHeight="1" x14ac:dyDescent="0.3">
      <c r="B3" s="7" t="s">
        <v>34</v>
      </c>
      <c r="C3" s="7" t="s">
        <v>0</v>
      </c>
      <c r="D3" s="7" t="s">
        <v>36</v>
      </c>
      <c r="E3" s="7" t="s">
        <v>1</v>
      </c>
      <c r="F3" s="7" t="s">
        <v>515</v>
      </c>
      <c r="G3" s="7" t="s">
        <v>28</v>
      </c>
      <c r="H3" s="7" t="s">
        <v>516</v>
      </c>
      <c r="I3" s="7" t="s">
        <v>517</v>
      </c>
      <c r="J3" s="7" t="s">
        <v>466</v>
      </c>
    </row>
    <row r="4" spans="1:10" ht="17.25" customHeight="1" x14ac:dyDescent="0.3">
      <c r="B4" s="14" t="s">
        <v>514</v>
      </c>
      <c r="C4" s="14"/>
      <c r="D4" s="14"/>
      <c r="E4" s="24" t="s">
        <v>518</v>
      </c>
      <c r="F4" s="31" t="s">
        <v>538</v>
      </c>
      <c r="G4" s="16"/>
      <c r="H4" s="24" t="s">
        <v>519</v>
      </c>
      <c r="I4" s="24" t="s">
        <v>519</v>
      </c>
      <c r="J4" s="17"/>
    </row>
    <row r="5" spans="1:10" s="8" customFormat="1" ht="17.25" customHeight="1" x14ac:dyDescent="0.3">
      <c r="B5" s="14" t="s">
        <v>129</v>
      </c>
      <c r="C5" s="14" t="s">
        <v>130</v>
      </c>
      <c r="D5" s="14" t="s">
        <v>47</v>
      </c>
      <c r="E5" s="24" t="s">
        <v>521</v>
      </c>
      <c r="F5" s="25" t="s">
        <v>520</v>
      </c>
      <c r="G5" s="16"/>
      <c r="H5" s="24" t="s">
        <v>522</v>
      </c>
      <c r="I5" s="24" t="s">
        <v>522</v>
      </c>
      <c r="J5" s="17"/>
    </row>
    <row r="6" spans="1:10" s="8" customFormat="1" ht="17.25" customHeight="1" x14ac:dyDescent="0.3">
      <c r="B6" s="14" t="s">
        <v>219</v>
      </c>
      <c r="C6" s="14" t="s">
        <v>220</v>
      </c>
      <c r="D6" s="14" t="s">
        <v>47</v>
      </c>
      <c r="E6" s="18" t="s">
        <v>221</v>
      </c>
      <c r="F6" s="23" t="s">
        <v>523</v>
      </c>
      <c r="G6" s="16" t="s">
        <v>222</v>
      </c>
      <c r="H6" s="20" t="s">
        <v>223</v>
      </c>
      <c r="I6" s="20" t="s">
        <v>223</v>
      </c>
      <c r="J6" s="17" t="s">
        <v>475</v>
      </c>
    </row>
    <row r="7" spans="1:10" s="8" customFormat="1" ht="17.25" customHeight="1" x14ac:dyDescent="0.3">
      <c r="B7" s="14" t="s">
        <v>219</v>
      </c>
      <c r="C7" s="14" t="s">
        <v>224</v>
      </c>
      <c r="D7" s="14" t="s">
        <v>68</v>
      </c>
      <c r="E7" s="18" t="s">
        <v>221</v>
      </c>
      <c r="F7" s="18"/>
      <c r="G7" s="16"/>
      <c r="H7" s="20" t="s">
        <v>223</v>
      </c>
      <c r="I7" s="20" t="s">
        <v>223</v>
      </c>
      <c r="J7" s="17" t="s">
        <v>475</v>
      </c>
    </row>
    <row r="8" spans="1:10" s="8" customFormat="1" ht="17.25" customHeight="1" x14ac:dyDescent="0.3">
      <c r="B8" s="14" t="s">
        <v>524</v>
      </c>
      <c r="C8" s="14" t="s">
        <v>241</v>
      </c>
      <c r="D8" s="14" t="s">
        <v>47</v>
      </c>
      <c r="E8" s="18" t="s">
        <v>242</v>
      </c>
      <c r="F8" s="21"/>
      <c r="G8" s="27" t="s">
        <v>525</v>
      </c>
      <c r="H8" s="29" t="s">
        <v>243</v>
      </c>
      <c r="I8" s="20" t="s">
        <v>243</v>
      </c>
      <c r="J8" s="17"/>
    </row>
    <row r="9" spans="1:10" s="8" customFormat="1" ht="17.25" customHeight="1" x14ac:dyDescent="0.3">
      <c r="B9" s="14" t="s">
        <v>225</v>
      </c>
      <c r="C9" s="14" t="s">
        <v>226</v>
      </c>
      <c r="D9" s="14" t="s">
        <v>47</v>
      </c>
      <c r="E9" s="18" t="s">
        <v>227</v>
      </c>
      <c r="F9" s="25" t="s">
        <v>526</v>
      </c>
      <c r="G9" s="16"/>
      <c r="H9" s="24" t="s">
        <v>527</v>
      </c>
      <c r="I9" s="30" t="s">
        <v>228</v>
      </c>
      <c r="J9" s="17" t="s">
        <v>476</v>
      </c>
    </row>
    <row r="10" spans="1:10" s="8" customFormat="1" ht="17.25" customHeight="1" x14ac:dyDescent="0.3">
      <c r="B10" s="14" t="s">
        <v>115</v>
      </c>
      <c r="C10" s="14" t="s">
        <v>116</v>
      </c>
      <c r="D10" s="14" t="s">
        <v>47</v>
      </c>
      <c r="E10" s="22" t="s">
        <v>529</v>
      </c>
      <c r="F10" s="23" t="s">
        <v>528</v>
      </c>
      <c r="G10" s="16" t="s">
        <v>118</v>
      </c>
      <c r="H10" s="20"/>
      <c r="I10" s="22" t="s">
        <v>530</v>
      </c>
      <c r="J10" s="17"/>
    </row>
    <row r="11" spans="1:10" s="8" customFormat="1" ht="17.25" customHeight="1" x14ac:dyDescent="0.3">
      <c r="B11" s="14" t="s">
        <v>115</v>
      </c>
      <c r="C11" s="14" t="s">
        <v>117</v>
      </c>
      <c r="D11" s="14" t="s">
        <v>68</v>
      </c>
      <c r="E11" s="15"/>
      <c r="F11" s="15"/>
      <c r="G11" s="16"/>
      <c r="H11" s="20" t="s">
        <v>124</v>
      </c>
      <c r="I11" s="20"/>
      <c r="J11" s="17"/>
    </row>
    <row r="12" spans="1:10" s="8" customFormat="1" ht="17.25" customHeight="1" x14ac:dyDescent="0.3">
      <c r="B12" s="14" t="s">
        <v>531</v>
      </c>
      <c r="C12" s="14"/>
      <c r="D12" s="14"/>
      <c r="E12" s="22" t="s">
        <v>533</v>
      </c>
      <c r="F12" s="23" t="s">
        <v>532</v>
      </c>
      <c r="G12" s="16"/>
      <c r="H12" s="20"/>
      <c r="I12" s="22" t="s">
        <v>534</v>
      </c>
      <c r="J12" s="17"/>
    </row>
    <row r="13" spans="1:10" ht="17.25" customHeight="1" x14ac:dyDescent="0.3">
      <c r="B13" s="14" t="s">
        <v>229</v>
      </c>
      <c r="C13" s="14" t="s">
        <v>230</v>
      </c>
      <c r="D13" s="14" t="s">
        <v>47</v>
      </c>
      <c r="E13" s="18" t="s">
        <v>231</v>
      </c>
      <c r="F13" s="18"/>
      <c r="G13" s="16"/>
      <c r="H13" s="20" t="s">
        <v>232</v>
      </c>
      <c r="I13" s="20" t="s">
        <v>232</v>
      </c>
      <c r="J13" s="17"/>
    </row>
    <row r="14" spans="1:10" s="8" customFormat="1" ht="17.25" customHeight="1" x14ac:dyDescent="0.3">
      <c r="B14" s="14" t="s">
        <v>233</v>
      </c>
      <c r="C14" s="14" t="s">
        <v>234</v>
      </c>
      <c r="D14" s="14" t="s">
        <v>47</v>
      </c>
      <c r="E14" s="18" t="s">
        <v>235</v>
      </c>
      <c r="F14" s="18"/>
      <c r="G14" s="23" t="s">
        <v>535</v>
      </c>
      <c r="H14" s="22" t="s">
        <v>536</v>
      </c>
      <c r="I14" s="22" t="s">
        <v>537</v>
      </c>
      <c r="J14" s="17"/>
    </row>
    <row r="15" spans="1:10" ht="17.25" customHeight="1" x14ac:dyDescent="0.3">
      <c r="B15" s="14" t="s">
        <v>236</v>
      </c>
      <c r="C15" s="14" t="s">
        <v>237</v>
      </c>
      <c r="D15" s="14" t="s">
        <v>47</v>
      </c>
      <c r="E15" s="18" t="s">
        <v>238</v>
      </c>
      <c r="F15" s="18"/>
      <c r="G15" s="16" t="s">
        <v>239</v>
      </c>
      <c r="H15" s="20" t="s">
        <v>240</v>
      </c>
      <c r="I15" s="20"/>
      <c r="J15" s="17"/>
    </row>
    <row r="16" spans="1:10" ht="17.25" customHeight="1" x14ac:dyDescent="0.3">
      <c r="B16" s="14" t="s">
        <v>41</v>
      </c>
      <c r="C16" s="14" t="s">
        <v>42</v>
      </c>
      <c r="D16" s="19" t="s">
        <v>43</v>
      </c>
      <c r="E16" s="15"/>
      <c r="F16" s="31" t="s">
        <v>539</v>
      </c>
      <c r="G16" s="32" t="s">
        <v>44</v>
      </c>
      <c r="H16" s="26" t="s">
        <v>243</v>
      </c>
      <c r="I16" s="26" t="s">
        <v>243</v>
      </c>
      <c r="J16" s="17" t="s">
        <v>467</v>
      </c>
    </row>
    <row r="17" spans="2:10" ht="17.25" customHeight="1" x14ac:dyDescent="0.3">
      <c r="B17" s="14" t="s">
        <v>41</v>
      </c>
      <c r="C17" s="14" t="s">
        <v>82</v>
      </c>
      <c r="D17" s="19" t="s">
        <v>68</v>
      </c>
      <c r="E17" s="15"/>
      <c r="F17" s="15"/>
      <c r="G17" s="28" t="s">
        <v>83</v>
      </c>
      <c r="H17" s="20" t="s">
        <v>243</v>
      </c>
      <c r="I17" s="20"/>
      <c r="J17" s="17" t="s">
        <v>467</v>
      </c>
    </row>
    <row r="18" spans="2:10" ht="17.25" customHeight="1" x14ac:dyDescent="0.3">
      <c r="B18" s="14" t="s">
        <v>40</v>
      </c>
      <c r="C18" s="14" t="s">
        <v>35</v>
      </c>
      <c r="D18" s="19" t="s">
        <v>37</v>
      </c>
      <c r="E18" s="18" t="s">
        <v>38</v>
      </c>
      <c r="F18" s="31" t="s">
        <v>539</v>
      </c>
      <c r="G18" s="32" t="s">
        <v>39</v>
      </c>
      <c r="H18" s="26" t="s">
        <v>464</v>
      </c>
      <c r="I18" s="26" t="s">
        <v>464</v>
      </c>
      <c r="J18" s="17" t="s">
        <v>467</v>
      </c>
    </row>
    <row r="19" spans="2:10" ht="17.25" customHeight="1" x14ac:dyDescent="0.3">
      <c r="B19" s="14" t="s">
        <v>40</v>
      </c>
      <c r="C19" s="14" t="s">
        <v>64</v>
      </c>
      <c r="D19" s="19" t="s">
        <v>65</v>
      </c>
      <c r="E19" s="18"/>
      <c r="F19" s="18"/>
      <c r="G19" s="16" t="s">
        <v>66</v>
      </c>
      <c r="H19" s="20" t="s">
        <v>464</v>
      </c>
      <c r="I19" s="20"/>
      <c r="J19" s="17" t="s">
        <v>467</v>
      </c>
    </row>
    <row r="20" spans="2:10" ht="17.25" customHeight="1" x14ac:dyDescent="0.3">
      <c r="B20" s="14" t="s">
        <v>40</v>
      </c>
      <c r="C20" s="14" t="s">
        <v>67</v>
      </c>
      <c r="D20" s="19" t="s">
        <v>68</v>
      </c>
      <c r="E20" s="18"/>
      <c r="F20" s="18"/>
      <c r="G20" s="16" t="s">
        <v>69</v>
      </c>
      <c r="H20" s="20" t="s">
        <v>464</v>
      </c>
      <c r="I20" s="20"/>
      <c r="J20" s="17" t="s">
        <v>467</v>
      </c>
    </row>
    <row r="21" spans="2:10" ht="17.25" customHeight="1" x14ac:dyDescent="0.3">
      <c r="B21" s="14" t="s">
        <v>40</v>
      </c>
      <c r="C21" s="14" t="s">
        <v>70</v>
      </c>
      <c r="D21" s="19" t="s">
        <v>71</v>
      </c>
      <c r="E21" s="18"/>
      <c r="F21" s="18"/>
      <c r="G21" s="16" t="s">
        <v>72</v>
      </c>
      <c r="H21" s="20" t="s">
        <v>464</v>
      </c>
      <c r="I21" s="20"/>
      <c r="J21" s="17" t="s">
        <v>467</v>
      </c>
    </row>
    <row r="22" spans="2:10" ht="17.25" customHeight="1" x14ac:dyDescent="0.3">
      <c r="B22" s="14" t="s">
        <v>40</v>
      </c>
      <c r="C22" s="14" t="s">
        <v>73</v>
      </c>
      <c r="D22" s="19" t="s">
        <v>81</v>
      </c>
      <c r="E22" s="18"/>
      <c r="F22" s="18"/>
      <c r="G22" s="16" t="s">
        <v>74</v>
      </c>
      <c r="H22" s="20" t="s">
        <v>464</v>
      </c>
      <c r="I22" s="20"/>
      <c r="J22" s="17" t="s">
        <v>467</v>
      </c>
    </row>
    <row r="23" spans="2:10" ht="17.25" customHeight="1" x14ac:dyDescent="0.3">
      <c r="B23" s="14" t="s">
        <v>40</v>
      </c>
      <c r="C23" s="14" t="s">
        <v>75</v>
      </c>
      <c r="D23" s="19" t="s">
        <v>76</v>
      </c>
      <c r="E23" s="18"/>
      <c r="F23" s="18"/>
      <c r="G23" s="16" t="s">
        <v>77</v>
      </c>
      <c r="H23" s="20" t="s">
        <v>464</v>
      </c>
      <c r="I23" s="20"/>
      <c r="J23" s="17" t="s">
        <v>467</v>
      </c>
    </row>
    <row r="24" spans="2:10" ht="17.25" customHeight="1" x14ac:dyDescent="0.3">
      <c r="B24" s="14" t="s">
        <v>40</v>
      </c>
      <c r="C24" s="14" t="s">
        <v>78</v>
      </c>
      <c r="D24" s="19" t="s">
        <v>79</v>
      </c>
      <c r="E24" s="18"/>
      <c r="F24" s="18"/>
      <c r="G24" s="16" t="s">
        <v>80</v>
      </c>
      <c r="H24" s="20" t="s">
        <v>464</v>
      </c>
      <c r="I24" s="20"/>
      <c r="J24" s="17" t="s">
        <v>467</v>
      </c>
    </row>
    <row r="25" spans="2:10" ht="17.25" customHeight="1" x14ac:dyDescent="0.3">
      <c r="B25" s="14" t="s">
        <v>111</v>
      </c>
      <c r="C25" s="14" t="s">
        <v>112</v>
      </c>
      <c r="D25" s="14" t="s">
        <v>47</v>
      </c>
      <c r="E25" s="18" t="s">
        <v>113</v>
      </c>
      <c r="F25" s="18"/>
      <c r="G25" s="16" t="s">
        <v>114</v>
      </c>
      <c r="H25" s="22" t="s">
        <v>540</v>
      </c>
      <c r="I25" s="22" t="s">
        <v>465</v>
      </c>
      <c r="J25" s="17"/>
    </row>
    <row r="26" spans="2:10" ht="17.25" customHeight="1" x14ac:dyDescent="0.3">
      <c r="B26" s="14" t="s">
        <v>88</v>
      </c>
      <c r="C26" s="14" t="s">
        <v>89</v>
      </c>
      <c r="D26" s="14" t="s">
        <v>47</v>
      </c>
      <c r="E26" s="22" t="s">
        <v>541</v>
      </c>
      <c r="F26" s="18"/>
      <c r="G26" s="32" t="s">
        <v>90</v>
      </c>
      <c r="H26" s="26" t="s">
        <v>474</v>
      </c>
      <c r="I26" s="26" t="s">
        <v>474</v>
      </c>
      <c r="J26" s="17" t="s">
        <v>468</v>
      </c>
    </row>
    <row r="27" spans="2:10" ht="17.25" customHeight="1" x14ac:dyDescent="0.3">
      <c r="B27" s="14" t="s">
        <v>244</v>
      </c>
      <c r="C27" s="14" t="s">
        <v>245</v>
      </c>
      <c r="D27" s="14" t="s">
        <v>47</v>
      </c>
      <c r="E27" s="18" t="s">
        <v>246</v>
      </c>
      <c r="F27" s="18"/>
      <c r="G27" s="16" t="s">
        <v>247</v>
      </c>
      <c r="H27" s="20"/>
      <c r="I27" s="22" t="s">
        <v>542</v>
      </c>
      <c r="J27" s="17"/>
    </row>
    <row r="28" spans="2:10" ht="17.25" customHeight="1" x14ac:dyDescent="0.3">
      <c r="B28" s="14" t="s">
        <v>248</v>
      </c>
      <c r="C28" s="14" t="s">
        <v>249</v>
      </c>
      <c r="D28" s="14" t="s">
        <v>47</v>
      </c>
      <c r="E28" s="22" t="s">
        <v>543</v>
      </c>
      <c r="F28" s="18"/>
      <c r="G28" s="16"/>
      <c r="H28" s="26" t="s">
        <v>250</v>
      </c>
      <c r="I28" s="26" t="s">
        <v>250</v>
      </c>
      <c r="J28" s="17"/>
    </row>
    <row r="29" spans="2:10" ht="17.25" customHeight="1" x14ac:dyDescent="0.3">
      <c r="B29" s="14" t="s">
        <v>445</v>
      </c>
      <c r="C29" s="14" t="s">
        <v>446</v>
      </c>
      <c r="D29" s="14" t="s">
        <v>47</v>
      </c>
      <c r="E29" s="18" t="s">
        <v>447</v>
      </c>
      <c r="F29" s="23" t="s">
        <v>448</v>
      </c>
      <c r="G29" s="16" t="s">
        <v>448</v>
      </c>
      <c r="H29" s="22" t="s">
        <v>544</v>
      </c>
      <c r="I29" s="22" t="s">
        <v>545</v>
      </c>
      <c r="J29" s="17"/>
    </row>
    <row r="30" spans="2:10" ht="17.25" customHeight="1" x14ac:dyDescent="0.3">
      <c r="B30" s="35" t="s">
        <v>251</v>
      </c>
      <c r="C30" s="14" t="s">
        <v>252</v>
      </c>
      <c r="D30" s="14" t="s">
        <v>47</v>
      </c>
      <c r="E30" s="18" t="s">
        <v>253</v>
      </c>
      <c r="F30" s="18"/>
      <c r="G30" s="16" t="s">
        <v>254</v>
      </c>
      <c r="H30" s="20" t="s">
        <v>255</v>
      </c>
      <c r="I30" s="20"/>
      <c r="J30" s="17"/>
    </row>
    <row r="31" spans="2:10" ht="17.25" customHeight="1" x14ac:dyDescent="0.3">
      <c r="B31" s="14" t="s">
        <v>256</v>
      </c>
      <c r="C31" s="14" t="s">
        <v>257</v>
      </c>
      <c r="D31" s="14" t="s">
        <v>47</v>
      </c>
      <c r="E31" s="18" t="s">
        <v>258</v>
      </c>
      <c r="F31" s="18"/>
      <c r="G31" s="16" t="s">
        <v>259</v>
      </c>
      <c r="H31" s="22" t="s">
        <v>546</v>
      </c>
      <c r="I31" s="20" t="s">
        <v>260</v>
      </c>
      <c r="J31" s="17"/>
    </row>
    <row r="32" spans="2:10" ht="17.25" customHeight="1" x14ac:dyDescent="0.3">
      <c r="B32" s="14" t="s">
        <v>438</v>
      </c>
      <c r="C32" s="14" t="s">
        <v>439</v>
      </c>
      <c r="D32" s="14" t="s">
        <v>47</v>
      </c>
      <c r="E32" s="18" t="s">
        <v>440</v>
      </c>
      <c r="F32" s="23" t="s">
        <v>547</v>
      </c>
      <c r="G32" s="32" t="s">
        <v>441</v>
      </c>
      <c r="H32" s="26" t="s">
        <v>442</v>
      </c>
      <c r="I32" s="26" t="s">
        <v>442</v>
      </c>
      <c r="J32" s="17"/>
    </row>
    <row r="33" spans="2:10" ht="17.25" customHeight="1" x14ac:dyDescent="0.3">
      <c r="B33" s="14" t="s">
        <v>438</v>
      </c>
      <c r="C33" s="14" t="s">
        <v>443</v>
      </c>
      <c r="D33" s="14" t="s">
        <v>183</v>
      </c>
      <c r="E33" s="18" t="s">
        <v>440</v>
      </c>
      <c r="F33" s="18"/>
      <c r="G33" s="16" t="s">
        <v>444</v>
      </c>
      <c r="H33" s="20" t="s">
        <v>442</v>
      </c>
      <c r="I33" s="20" t="s">
        <v>442</v>
      </c>
      <c r="J33" s="17"/>
    </row>
    <row r="34" spans="2:10" ht="17.25" customHeight="1" x14ac:dyDescent="0.3">
      <c r="B34" s="14" t="s">
        <v>449</v>
      </c>
      <c r="C34" s="14"/>
      <c r="D34" s="14"/>
      <c r="E34" s="22" t="s">
        <v>549</v>
      </c>
      <c r="F34" s="25" t="s">
        <v>548</v>
      </c>
      <c r="G34" s="16"/>
      <c r="H34" s="22" t="s">
        <v>550</v>
      </c>
      <c r="I34" s="22" t="s">
        <v>550</v>
      </c>
      <c r="J34" s="17"/>
    </row>
    <row r="35" spans="2:10" ht="17.25" customHeight="1" x14ac:dyDescent="0.3">
      <c r="B35" s="14" t="s">
        <v>261</v>
      </c>
      <c r="C35" s="14" t="s">
        <v>262</v>
      </c>
      <c r="D35" s="14" t="s">
        <v>47</v>
      </c>
      <c r="E35" s="33" t="s">
        <v>263</v>
      </c>
      <c r="F35" s="25" t="s">
        <v>551</v>
      </c>
      <c r="G35" s="16"/>
      <c r="H35" s="20" t="s">
        <v>264</v>
      </c>
      <c r="I35" s="20" t="s">
        <v>264</v>
      </c>
      <c r="J35" s="17" t="s">
        <v>477</v>
      </c>
    </row>
    <row r="36" spans="2:10" ht="17.25" customHeight="1" x14ac:dyDescent="0.3">
      <c r="B36" s="14" t="s">
        <v>261</v>
      </c>
      <c r="C36" s="14" t="s">
        <v>265</v>
      </c>
      <c r="D36" s="14" t="s">
        <v>68</v>
      </c>
      <c r="E36" s="18" t="s">
        <v>266</v>
      </c>
      <c r="F36" s="18"/>
      <c r="G36" s="16"/>
      <c r="H36" s="26" t="s">
        <v>264</v>
      </c>
      <c r="I36" s="26" t="s">
        <v>264</v>
      </c>
      <c r="J36" s="17" t="s">
        <v>477</v>
      </c>
    </row>
    <row r="37" spans="2:10" s="8" customFormat="1" ht="17.25" customHeight="1" x14ac:dyDescent="0.3">
      <c r="B37" s="14" t="s">
        <v>552</v>
      </c>
      <c r="C37" s="14"/>
      <c r="D37" s="14"/>
      <c r="E37" s="18"/>
      <c r="F37" s="25" t="s">
        <v>553</v>
      </c>
      <c r="G37" s="16"/>
      <c r="H37" s="24" t="s">
        <v>554</v>
      </c>
      <c r="I37" s="22" t="s">
        <v>555</v>
      </c>
      <c r="J37" s="17"/>
    </row>
    <row r="38" spans="2:10" ht="17.25" customHeight="1" x14ac:dyDescent="0.3">
      <c r="B38" s="14" t="s">
        <v>267</v>
      </c>
      <c r="C38" s="14" t="s">
        <v>268</v>
      </c>
      <c r="D38" s="14" t="s">
        <v>47</v>
      </c>
      <c r="E38" s="24" t="s">
        <v>558</v>
      </c>
      <c r="F38" s="25" t="s">
        <v>556</v>
      </c>
      <c r="G38" s="32" t="s">
        <v>269</v>
      </c>
      <c r="H38" s="24" t="s">
        <v>557</v>
      </c>
      <c r="I38" s="34" t="s">
        <v>270</v>
      </c>
      <c r="J38" s="17"/>
    </row>
    <row r="39" spans="2:10" s="8" customFormat="1" ht="17.25" customHeight="1" x14ac:dyDescent="0.3">
      <c r="B39" s="14" t="s">
        <v>267</v>
      </c>
      <c r="C39" s="14" t="s">
        <v>271</v>
      </c>
      <c r="D39" s="14" t="s">
        <v>68</v>
      </c>
      <c r="E39" s="24" t="s">
        <v>558</v>
      </c>
      <c r="F39" s="18"/>
      <c r="G39" s="16"/>
      <c r="H39" s="20" t="s">
        <v>270</v>
      </c>
      <c r="I39" s="20"/>
      <c r="J39" s="17"/>
    </row>
    <row r="40" spans="2:10" s="8" customFormat="1" ht="17.25" customHeight="1" x14ac:dyDescent="0.3">
      <c r="B40" s="14" t="s">
        <v>131</v>
      </c>
      <c r="C40" s="14" t="s">
        <v>132</v>
      </c>
      <c r="D40" s="14" t="s">
        <v>47</v>
      </c>
      <c r="E40" s="22" t="s">
        <v>560</v>
      </c>
      <c r="F40" s="23" t="s">
        <v>559</v>
      </c>
      <c r="G40" s="32" t="s">
        <v>133</v>
      </c>
      <c r="H40" s="26" t="s">
        <v>134</v>
      </c>
      <c r="I40" s="26" t="s">
        <v>134</v>
      </c>
      <c r="J40" s="17" t="s">
        <v>471</v>
      </c>
    </row>
    <row r="41" spans="2:10" s="8" customFormat="1" ht="17.25" customHeight="1" x14ac:dyDescent="0.3">
      <c r="B41" s="14" t="s">
        <v>131</v>
      </c>
      <c r="C41" s="14" t="s">
        <v>135</v>
      </c>
      <c r="D41" s="14" t="s">
        <v>136</v>
      </c>
      <c r="E41" s="18" t="s">
        <v>137</v>
      </c>
      <c r="F41" s="18"/>
      <c r="G41" s="16" t="s">
        <v>138</v>
      </c>
      <c r="H41" s="20" t="s">
        <v>134</v>
      </c>
      <c r="I41" s="20" t="s">
        <v>134</v>
      </c>
      <c r="J41" s="17" t="s">
        <v>471</v>
      </c>
    </row>
    <row r="42" spans="2:10" s="8" customFormat="1" ht="17.25" customHeight="1" x14ac:dyDescent="0.3">
      <c r="B42" s="14" t="s">
        <v>131</v>
      </c>
      <c r="C42" s="14" t="s">
        <v>139</v>
      </c>
      <c r="D42" s="14" t="s">
        <v>68</v>
      </c>
      <c r="E42" s="18" t="s">
        <v>137</v>
      </c>
      <c r="F42" s="18"/>
      <c r="G42" s="16"/>
      <c r="H42" s="26" t="s">
        <v>134</v>
      </c>
      <c r="I42" s="26" t="s">
        <v>134</v>
      </c>
      <c r="J42" s="17" t="s">
        <v>471</v>
      </c>
    </row>
    <row r="43" spans="2:10" s="8" customFormat="1" ht="17.25" customHeight="1" x14ac:dyDescent="0.3">
      <c r="B43" s="14" t="s">
        <v>561</v>
      </c>
      <c r="C43" s="14" t="s">
        <v>272</v>
      </c>
      <c r="D43" s="14" t="s">
        <v>47</v>
      </c>
      <c r="E43" s="22" t="s">
        <v>564</v>
      </c>
      <c r="F43" s="23" t="s">
        <v>563</v>
      </c>
      <c r="G43" s="16" t="s">
        <v>273</v>
      </c>
      <c r="H43" s="20" t="s">
        <v>274</v>
      </c>
      <c r="I43" s="20" t="s">
        <v>274</v>
      </c>
      <c r="J43" s="17" t="s">
        <v>478</v>
      </c>
    </row>
    <row r="44" spans="2:10" s="8" customFormat="1" ht="17.25" customHeight="1" x14ac:dyDescent="0.3">
      <c r="B44" s="14" t="s">
        <v>561</v>
      </c>
      <c r="C44" s="14" t="s">
        <v>275</v>
      </c>
      <c r="D44" s="14" t="s">
        <v>68</v>
      </c>
      <c r="E44" s="18" t="s">
        <v>276</v>
      </c>
      <c r="F44" s="18"/>
      <c r="G44" s="16"/>
      <c r="H44" s="26" t="s">
        <v>274</v>
      </c>
      <c r="I44" s="26" t="s">
        <v>274</v>
      </c>
      <c r="J44" s="17" t="s">
        <v>478</v>
      </c>
    </row>
    <row r="45" spans="2:10" s="8" customFormat="1" ht="17.25" customHeight="1" x14ac:dyDescent="0.3">
      <c r="B45" s="14" t="s">
        <v>561</v>
      </c>
      <c r="C45" s="14" t="s">
        <v>277</v>
      </c>
      <c r="D45" s="14" t="s">
        <v>278</v>
      </c>
      <c r="E45" s="18" t="s">
        <v>276</v>
      </c>
      <c r="F45" s="18"/>
      <c r="G45" s="16"/>
      <c r="H45" s="20" t="s">
        <v>274</v>
      </c>
      <c r="I45" s="20" t="s">
        <v>274</v>
      </c>
      <c r="J45" s="17" t="s">
        <v>478</v>
      </c>
    </row>
    <row r="46" spans="2:10" s="8" customFormat="1" ht="17.25" customHeight="1" x14ac:dyDescent="0.3">
      <c r="B46" s="14" t="s">
        <v>291</v>
      </c>
      <c r="C46" s="14" t="s">
        <v>292</v>
      </c>
      <c r="D46" s="14" t="s">
        <v>47</v>
      </c>
      <c r="E46" s="18" t="s">
        <v>293</v>
      </c>
      <c r="F46" s="23" t="s">
        <v>562</v>
      </c>
      <c r="G46" s="16"/>
      <c r="H46" s="26" t="s">
        <v>294</v>
      </c>
      <c r="I46" s="26" t="s">
        <v>294</v>
      </c>
      <c r="J46" s="17"/>
    </row>
    <row r="47" spans="2:10" s="8" customFormat="1" ht="17.25" customHeight="1" x14ac:dyDescent="0.3">
      <c r="B47" s="14" t="s">
        <v>291</v>
      </c>
      <c r="C47" s="14" t="s">
        <v>295</v>
      </c>
      <c r="D47" s="14" t="s">
        <v>146</v>
      </c>
      <c r="E47" s="18" t="s">
        <v>293</v>
      </c>
      <c r="F47" s="18"/>
      <c r="G47" s="16"/>
      <c r="H47" s="20" t="s">
        <v>294</v>
      </c>
      <c r="I47" s="20" t="s">
        <v>294</v>
      </c>
      <c r="J47" s="17"/>
    </row>
    <row r="48" spans="2:10" s="8" customFormat="1" ht="17.25" customHeight="1" x14ac:dyDescent="0.3">
      <c r="B48" s="14" t="s">
        <v>426</v>
      </c>
      <c r="C48" s="14" t="s">
        <v>427</v>
      </c>
      <c r="D48" s="14" t="s">
        <v>47</v>
      </c>
      <c r="E48" s="22" t="s">
        <v>566</v>
      </c>
      <c r="F48" s="23" t="s">
        <v>565</v>
      </c>
      <c r="G48" s="16"/>
      <c r="H48" s="26" t="s">
        <v>428</v>
      </c>
      <c r="I48" s="26" t="s">
        <v>428</v>
      </c>
      <c r="J48" s="17"/>
    </row>
    <row r="49" spans="2:10" s="8" customFormat="1" ht="17.25" customHeight="1" x14ac:dyDescent="0.3">
      <c r="B49" s="14" t="s">
        <v>296</v>
      </c>
      <c r="C49" s="14" t="s">
        <v>297</v>
      </c>
      <c r="D49" s="14" t="s">
        <v>183</v>
      </c>
      <c r="E49" s="18" t="s">
        <v>298</v>
      </c>
      <c r="F49" s="18"/>
      <c r="G49" s="16"/>
      <c r="H49" s="20" t="s">
        <v>299</v>
      </c>
      <c r="I49" s="20" t="s">
        <v>299</v>
      </c>
      <c r="J49" s="17" t="s">
        <v>479</v>
      </c>
    </row>
    <row r="50" spans="2:10" s="8" customFormat="1" ht="17.25" customHeight="1" x14ac:dyDescent="0.3">
      <c r="B50" s="14" t="s">
        <v>296</v>
      </c>
      <c r="C50" s="14" t="s">
        <v>300</v>
      </c>
      <c r="D50" s="14" t="s">
        <v>146</v>
      </c>
      <c r="E50" s="18" t="s">
        <v>298</v>
      </c>
      <c r="F50" s="18"/>
      <c r="G50" s="16"/>
      <c r="H50" s="20" t="s">
        <v>299</v>
      </c>
      <c r="I50" s="20" t="s">
        <v>299</v>
      </c>
      <c r="J50" s="17" t="s">
        <v>479</v>
      </c>
    </row>
    <row r="51" spans="2:10" s="8" customFormat="1" ht="17.25" customHeight="1" x14ac:dyDescent="0.3">
      <c r="B51" s="14" t="s">
        <v>296</v>
      </c>
      <c r="C51" s="14" t="s">
        <v>301</v>
      </c>
      <c r="D51" s="14" t="s">
        <v>68</v>
      </c>
      <c r="E51" s="18" t="s">
        <v>298</v>
      </c>
      <c r="F51" s="18"/>
      <c r="G51" s="16"/>
      <c r="H51" s="20" t="s">
        <v>299</v>
      </c>
      <c r="I51" s="20" t="s">
        <v>299</v>
      </c>
      <c r="J51" s="17" t="s">
        <v>479</v>
      </c>
    </row>
    <row r="52" spans="2:10" s="8" customFormat="1" ht="17.25" customHeight="1" x14ac:dyDescent="0.3">
      <c r="B52" s="14" t="s">
        <v>61</v>
      </c>
      <c r="C52" s="14" t="s">
        <v>62</v>
      </c>
      <c r="D52" s="14" t="s">
        <v>47</v>
      </c>
      <c r="E52" s="15"/>
      <c r="F52" s="15"/>
      <c r="G52" s="16" t="s">
        <v>63</v>
      </c>
      <c r="H52" s="22" t="s">
        <v>567</v>
      </c>
      <c r="I52" s="22" t="s">
        <v>568</v>
      </c>
      <c r="J52" s="17" t="s">
        <v>485</v>
      </c>
    </row>
    <row r="53" spans="2:10" s="8" customFormat="1" ht="17.25" customHeight="1" x14ac:dyDescent="0.3">
      <c r="B53" s="35" t="s">
        <v>196</v>
      </c>
      <c r="C53" s="14" t="s">
        <v>197</v>
      </c>
      <c r="D53" s="14" t="s">
        <v>47</v>
      </c>
      <c r="E53" s="18" t="s">
        <v>198</v>
      </c>
      <c r="F53" s="18"/>
      <c r="G53" s="16" t="s">
        <v>199</v>
      </c>
      <c r="H53" s="20"/>
      <c r="I53" s="20"/>
      <c r="J53" s="17"/>
    </row>
    <row r="54" spans="2:10" s="8" customFormat="1" ht="17.25" customHeight="1" x14ac:dyDescent="0.3">
      <c r="B54" s="14" t="s">
        <v>450</v>
      </c>
      <c r="C54" s="14" t="s">
        <v>451</v>
      </c>
      <c r="D54" s="14" t="s">
        <v>47</v>
      </c>
      <c r="E54" s="22" t="s">
        <v>569</v>
      </c>
      <c r="F54" s="18"/>
      <c r="G54" s="16" t="s">
        <v>452</v>
      </c>
      <c r="H54" s="20" t="s">
        <v>453</v>
      </c>
      <c r="I54" s="20" t="s">
        <v>453</v>
      </c>
      <c r="J54" s="17"/>
    </row>
    <row r="55" spans="2:10" s="8" customFormat="1" ht="17.25" customHeight="1" x14ac:dyDescent="0.3">
      <c r="B55" s="14" t="s">
        <v>207</v>
      </c>
      <c r="C55" s="14" t="s">
        <v>208</v>
      </c>
      <c r="D55" s="14" t="s">
        <v>47</v>
      </c>
      <c r="E55" s="18" t="s">
        <v>209</v>
      </c>
      <c r="F55" s="18"/>
      <c r="G55" s="16" t="s">
        <v>210</v>
      </c>
      <c r="H55" s="24" t="s">
        <v>570</v>
      </c>
      <c r="I55" s="24" t="s">
        <v>571</v>
      </c>
      <c r="J55" s="17"/>
    </row>
    <row r="56" spans="2:10" s="8" customFormat="1" ht="17.25" customHeight="1" x14ac:dyDescent="0.3">
      <c r="B56" s="14" t="s">
        <v>429</v>
      </c>
      <c r="C56" s="14" t="s">
        <v>430</v>
      </c>
      <c r="D56" s="14" t="s">
        <v>47</v>
      </c>
      <c r="E56" s="18" t="s">
        <v>431</v>
      </c>
      <c r="F56" s="18"/>
      <c r="G56" s="16" t="s">
        <v>432</v>
      </c>
      <c r="H56" s="24" t="s">
        <v>572</v>
      </c>
      <c r="I56" s="24" t="s">
        <v>573</v>
      </c>
      <c r="J56" s="17"/>
    </row>
    <row r="57" spans="2:10" s="8" customFormat="1" ht="17.25" customHeight="1" x14ac:dyDescent="0.3">
      <c r="B57" s="14" t="s">
        <v>302</v>
      </c>
      <c r="C57" s="14" t="s">
        <v>303</v>
      </c>
      <c r="D57" s="14" t="s">
        <v>47</v>
      </c>
      <c r="E57" s="18" t="s">
        <v>304</v>
      </c>
      <c r="F57" s="23" t="s">
        <v>574</v>
      </c>
      <c r="G57" s="16" t="s">
        <v>305</v>
      </c>
      <c r="H57" s="20" t="s">
        <v>306</v>
      </c>
      <c r="I57" s="20" t="s">
        <v>306</v>
      </c>
      <c r="J57" s="17" t="s">
        <v>480</v>
      </c>
    </row>
    <row r="58" spans="2:10" s="8" customFormat="1" ht="17.25" customHeight="1" x14ac:dyDescent="0.3">
      <c r="B58" s="14" t="s">
        <v>140</v>
      </c>
      <c r="C58" s="14" t="s">
        <v>141</v>
      </c>
      <c r="D58" s="14" t="s">
        <v>142</v>
      </c>
      <c r="E58" s="18" t="s">
        <v>143</v>
      </c>
      <c r="F58" s="6" t="s">
        <v>575</v>
      </c>
      <c r="G58" s="16" t="s">
        <v>575</v>
      </c>
      <c r="H58" s="20" t="s">
        <v>144</v>
      </c>
      <c r="I58" s="20" t="s">
        <v>144</v>
      </c>
      <c r="J58" s="17" t="s">
        <v>469</v>
      </c>
    </row>
    <row r="59" spans="2:10" s="8" customFormat="1" ht="17.25" customHeight="1" x14ac:dyDescent="0.3">
      <c r="B59" s="14" t="s">
        <v>140</v>
      </c>
      <c r="C59" s="14" t="s">
        <v>145</v>
      </c>
      <c r="D59" s="14" t="s">
        <v>146</v>
      </c>
      <c r="E59" s="18" t="s">
        <v>143</v>
      </c>
      <c r="F59" s="33"/>
      <c r="G59" s="16" t="s">
        <v>576</v>
      </c>
      <c r="H59" s="20" t="s">
        <v>144</v>
      </c>
      <c r="I59" s="20" t="s">
        <v>144</v>
      </c>
      <c r="J59" s="17" t="s">
        <v>469</v>
      </c>
    </row>
    <row r="60" spans="2:10" s="8" customFormat="1" ht="17.25" customHeight="1" x14ac:dyDescent="0.3">
      <c r="B60" s="14" t="s">
        <v>140</v>
      </c>
      <c r="C60" s="14" t="s">
        <v>147</v>
      </c>
      <c r="D60" s="14" t="s">
        <v>68</v>
      </c>
      <c r="E60" s="18" t="s">
        <v>143</v>
      </c>
      <c r="F60" s="33"/>
      <c r="G60" s="16" t="s">
        <v>577</v>
      </c>
      <c r="H60" s="20" t="s">
        <v>144</v>
      </c>
      <c r="I60" s="20" t="s">
        <v>144</v>
      </c>
      <c r="J60" s="17" t="s">
        <v>469</v>
      </c>
    </row>
    <row r="61" spans="2:10" s="8" customFormat="1" ht="17.25" customHeight="1" x14ac:dyDescent="0.3">
      <c r="B61" s="14" t="s">
        <v>91</v>
      </c>
      <c r="C61" s="14" t="s">
        <v>92</v>
      </c>
      <c r="D61" s="14" t="s">
        <v>47</v>
      </c>
      <c r="E61" s="22" t="s">
        <v>579</v>
      </c>
      <c r="F61" s="23" t="s">
        <v>578</v>
      </c>
      <c r="G61" s="16" t="s">
        <v>93</v>
      </c>
      <c r="H61" s="20" t="s">
        <v>309</v>
      </c>
      <c r="I61" s="20" t="s">
        <v>309</v>
      </c>
      <c r="J61" s="17" t="s">
        <v>481</v>
      </c>
    </row>
    <row r="62" spans="2:10" s="8" customFormat="1" ht="17.25" customHeight="1" x14ac:dyDescent="0.3">
      <c r="B62" s="14" t="s">
        <v>91</v>
      </c>
      <c r="C62" s="14" t="s">
        <v>307</v>
      </c>
      <c r="D62" s="14" t="s">
        <v>183</v>
      </c>
      <c r="E62" s="18" t="s">
        <v>308</v>
      </c>
      <c r="F62" s="18"/>
      <c r="G62" s="16"/>
      <c r="H62" s="20" t="s">
        <v>309</v>
      </c>
      <c r="I62" s="20" t="s">
        <v>309</v>
      </c>
      <c r="J62" s="17" t="s">
        <v>481</v>
      </c>
    </row>
    <row r="63" spans="2:10" s="8" customFormat="1" ht="17.25" customHeight="1" x14ac:dyDescent="0.3">
      <c r="B63" s="14" t="s">
        <v>91</v>
      </c>
      <c r="C63" s="14" t="s">
        <v>310</v>
      </c>
      <c r="D63" s="14" t="s">
        <v>146</v>
      </c>
      <c r="E63" s="18" t="s">
        <v>308</v>
      </c>
      <c r="F63" s="18"/>
      <c r="G63" s="16"/>
      <c r="H63" s="20" t="s">
        <v>309</v>
      </c>
      <c r="I63" s="20" t="s">
        <v>309</v>
      </c>
      <c r="J63" s="17" t="s">
        <v>481</v>
      </c>
    </row>
    <row r="64" spans="2:10" s="8" customFormat="1" ht="17.25" customHeight="1" x14ac:dyDescent="0.3">
      <c r="B64" s="14" t="s">
        <v>433</v>
      </c>
      <c r="C64" s="14" t="s">
        <v>434</v>
      </c>
      <c r="D64" s="14" t="s">
        <v>47</v>
      </c>
      <c r="E64" s="18" t="s">
        <v>435</v>
      </c>
      <c r="F64" s="18"/>
      <c r="G64" s="16"/>
      <c r="H64" s="20" t="s">
        <v>428</v>
      </c>
      <c r="I64" s="20"/>
      <c r="J64" s="17"/>
    </row>
    <row r="65" spans="2:10" s="8" customFormat="1" ht="17.25" customHeight="1" x14ac:dyDescent="0.3">
      <c r="B65" s="14" t="s">
        <v>311</v>
      </c>
      <c r="C65" s="14" t="s">
        <v>312</v>
      </c>
      <c r="D65" s="14" t="s">
        <v>47</v>
      </c>
      <c r="E65" s="18" t="s">
        <v>313</v>
      </c>
      <c r="F65" s="18"/>
      <c r="G65" s="16"/>
      <c r="H65" s="20" t="s">
        <v>314</v>
      </c>
      <c r="I65" s="20"/>
      <c r="J65" s="17"/>
    </row>
    <row r="66" spans="2:10" s="8" customFormat="1" ht="17.25" customHeight="1" x14ac:dyDescent="0.3">
      <c r="B66" s="14" t="s">
        <v>315</v>
      </c>
      <c r="C66" s="14" t="s">
        <v>316</v>
      </c>
      <c r="D66" s="14" t="s">
        <v>47</v>
      </c>
      <c r="E66" s="18" t="s">
        <v>317</v>
      </c>
      <c r="F66" s="18"/>
      <c r="G66" s="16"/>
      <c r="H66" s="20" t="s">
        <v>318</v>
      </c>
      <c r="I66" s="20"/>
      <c r="J66" s="17"/>
    </row>
    <row r="67" spans="2:10" s="8" customFormat="1" ht="17.25" customHeight="1" x14ac:dyDescent="0.3">
      <c r="B67" s="14" t="s">
        <v>320</v>
      </c>
      <c r="C67" s="14"/>
      <c r="D67" s="14"/>
      <c r="E67" s="18"/>
      <c r="F67" s="18"/>
      <c r="G67" s="16"/>
      <c r="H67" s="20"/>
      <c r="I67" s="20"/>
      <c r="J67" s="17"/>
    </row>
    <row r="68" spans="2:10" s="8" customFormat="1" ht="17.25" customHeight="1" x14ac:dyDescent="0.3">
      <c r="B68" s="14" t="s">
        <v>319</v>
      </c>
      <c r="C68" s="14" t="s">
        <v>321</v>
      </c>
      <c r="D68" s="14" t="s">
        <v>47</v>
      </c>
      <c r="E68" s="18" t="s">
        <v>322</v>
      </c>
      <c r="F68" s="18"/>
      <c r="G68" s="16" t="s">
        <v>323</v>
      </c>
      <c r="H68" s="20" t="s">
        <v>324</v>
      </c>
      <c r="I68" s="20"/>
      <c r="J68" s="17"/>
    </row>
    <row r="69" spans="2:10" s="8" customFormat="1" ht="17.25" customHeight="1" x14ac:dyDescent="0.3">
      <c r="B69" s="14" t="s">
        <v>325</v>
      </c>
      <c r="C69" s="14" t="s">
        <v>326</v>
      </c>
      <c r="D69" s="14" t="s">
        <v>47</v>
      </c>
      <c r="E69" s="18" t="s">
        <v>327</v>
      </c>
      <c r="F69" s="18"/>
      <c r="G69" s="16" t="s">
        <v>328</v>
      </c>
      <c r="H69" s="20" t="s">
        <v>329</v>
      </c>
      <c r="I69" s="20"/>
      <c r="J69" s="17"/>
    </row>
    <row r="70" spans="2:10" s="8" customFormat="1" ht="17.25" customHeight="1" x14ac:dyDescent="0.3">
      <c r="B70" s="19" t="s">
        <v>330</v>
      </c>
      <c r="C70" s="14" t="s">
        <v>331</v>
      </c>
      <c r="D70" s="14" t="s">
        <v>47</v>
      </c>
      <c r="E70" s="18" t="s">
        <v>332</v>
      </c>
      <c r="F70" s="18"/>
      <c r="G70" s="16" t="s">
        <v>333</v>
      </c>
      <c r="H70" s="20" t="s">
        <v>334</v>
      </c>
      <c r="I70" s="20"/>
      <c r="J70" s="17"/>
    </row>
    <row r="71" spans="2:10" s="8" customFormat="1" ht="17.25" customHeight="1" x14ac:dyDescent="0.3">
      <c r="B71" s="14" t="s">
        <v>335</v>
      </c>
      <c r="C71" s="14" t="s">
        <v>336</v>
      </c>
      <c r="D71" s="14" t="s">
        <v>47</v>
      </c>
      <c r="E71" s="18" t="s">
        <v>337</v>
      </c>
      <c r="F71" s="18"/>
      <c r="G71" s="16" t="s">
        <v>338</v>
      </c>
      <c r="H71" s="20" t="s">
        <v>339</v>
      </c>
      <c r="I71" s="20"/>
      <c r="J71" s="17"/>
    </row>
    <row r="72" spans="2:10" s="8" customFormat="1" ht="17.25" customHeight="1" x14ac:dyDescent="0.3">
      <c r="B72" s="14" t="s">
        <v>335</v>
      </c>
      <c r="C72" s="14" t="s">
        <v>340</v>
      </c>
      <c r="D72" s="14" t="s">
        <v>68</v>
      </c>
      <c r="E72" s="18"/>
      <c r="F72" s="18"/>
      <c r="G72" s="16"/>
      <c r="H72" s="20" t="s">
        <v>339</v>
      </c>
      <c r="I72" s="20"/>
      <c r="J72" s="17"/>
    </row>
    <row r="73" spans="2:10" s="8" customFormat="1" ht="17.25" customHeight="1" x14ac:dyDescent="0.3">
      <c r="B73" s="14" t="s">
        <v>459</v>
      </c>
      <c r="C73" s="14" t="s">
        <v>460</v>
      </c>
      <c r="D73" s="14" t="s">
        <v>47</v>
      </c>
      <c r="E73" s="18" t="s">
        <v>461</v>
      </c>
      <c r="F73" s="18"/>
      <c r="G73" s="16" t="s">
        <v>462</v>
      </c>
      <c r="H73" s="20" t="s">
        <v>463</v>
      </c>
      <c r="I73" s="20"/>
      <c r="J73" s="17"/>
    </row>
    <row r="74" spans="2:10" s="8" customFormat="1" ht="17.25" customHeight="1" x14ac:dyDescent="0.3">
      <c r="B74" s="14" t="s">
        <v>341</v>
      </c>
      <c r="C74" s="14" t="s">
        <v>342</v>
      </c>
      <c r="D74" s="14" t="s">
        <v>47</v>
      </c>
      <c r="E74" s="18" t="s">
        <v>343</v>
      </c>
      <c r="F74" s="18"/>
      <c r="G74" s="16" t="s">
        <v>344</v>
      </c>
      <c r="H74" s="20" t="s">
        <v>347</v>
      </c>
      <c r="I74" s="20"/>
      <c r="J74" s="17" t="s">
        <v>482</v>
      </c>
    </row>
    <row r="75" spans="2:10" s="8" customFormat="1" ht="17.25" customHeight="1" x14ac:dyDescent="0.3">
      <c r="B75" s="14" t="s">
        <v>341</v>
      </c>
      <c r="C75" s="14" t="s">
        <v>345</v>
      </c>
      <c r="D75" s="14"/>
      <c r="E75" s="18"/>
      <c r="F75" s="18"/>
      <c r="G75" s="16"/>
      <c r="H75" s="20" t="s">
        <v>346</v>
      </c>
      <c r="I75" s="20"/>
      <c r="J75" s="17" t="s">
        <v>482</v>
      </c>
    </row>
    <row r="76" spans="2:10" s="8" customFormat="1" ht="17.25" customHeight="1" x14ac:dyDescent="0.3">
      <c r="B76" s="14" t="s">
        <v>341</v>
      </c>
      <c r="C76" s="14" t="s">
        <v>348</v>
      </c>
      <c r="D76" s="14" t="s">
        <v>68</v>
      </c>
      <c r="E76" s="18"/>
      <c r="F76" s="18"/>
      <c r="G76" s="16"/>
      <c r="H76" s="20" t="s">
        <v>349</v>
      </c>
      <c r="I76" s="20"/>
      <c r="J76" s="17" t="s">
        <v>482</v>
      </c>
    </row>
    <row r="77" spans="2:10" s="8" customFormat="1" ht="17.25" customHeight="1" x14ac:dyDescent="0.3">
      <c r="B77" s="14" t="s">
        <v>350</v>
      </c>
      <c r="C77" s="14" t="s">
        <v>351</v>
      </c>
      <c r="D77" s="14" t="s">
        <v>47</v>
      </c>
      <c r="E77" s="18" t="s">
        <v>352</v>
      </c>
      <c r="F77" s="18"/>
      <c r="G77" s="16" t="s">
        <v>353</v>
      </c>
      <c r="H77" s="20" t="s">
        <v>232</v>
      </c>
      <c r="I77" s="20"/>
      <c r="J77" s="17" t="s">
        <v>483</v>
      </c>
    </row>
    <row r="78" spans="2:10" s="8" customFormat="1" ht="17.25" customHeight="1" x14ac:dyDescent="0.3">
      <c r="B78" s="14" t="s">
        <v>354</v>
      </c>
      <c r="C78" s="14" t="s">
        <v>355</v>
      </c>
      <c r="D78" s="14" t="s">
        <v>47</v>
      </c>
      <c r="E78" s="18" t="s">
        <v>356</v>
      </c>
      <c r="F78" s="18"/>
      <c r="G78" s="16" t="s">
        <v>357</v>
      </c>
      <c r="H78" s="20" t="s">
        <v>358</v>
      </c>
      <c r="I78" s="20"/>
      <c r="J78" s="17"/>
    </row>
    <row r="79" spans="2:10" s="8" customFormat="1" ht="17.25" customHeight="1" x14ac:dyDescent="0.3">
      <c r="B79" s="14" t="s">
        <v>359</v>
      </c>
      <c r="C79" s="14" t="s">
        <v>360</v>
      </c>
      <c r="D79" s="14" t="s">
        <v>47</v>
      </c>
      <c r="E79" s="18" t="s">
        <v>361</v>
      </c>
      <c r="F79" s="18"/>
      <c r="G79" s="16" t="s">
        <v>362</v>
      </c>
      <c r="H79" s="20" t="s">
        <v>363</v>
      </c>
      <c r="I79" s="20"/>
      <c r="J79" s="17"/>
    </row>
    <row r="80" spans="2:10" s="8" customFormat="1" ht="17.25" customHeight="1" x14ac:dyDescent="0.3">
      <c r="B80" s="14" t="s">
        <v>364</v>
      </c>
      <c r="C80" s="14" t="s">
        <v>365</v>
      </c>
      <c r="D80" s="14" t="s">
        <v>47</v>
      </c>
      <c r="E80" s="18" t="s">
        <v>366</v>
      </c>
      <c r="F80" s="18"/>
      <c r="G80" s="16" t="s">
        <v>367</v>
      </c>
      <c r="H80" s="20"/>
      <c r="I80" s="20"/>
      <c r="J80" s="17"/>
    </row>
    <row r="81" spans="2:10" s="8" customFormat="1" ht="17.25" customHeight="1" x14ac:dyDescent="0.3">
      <c r="B81" s="14" t="s">
        <v>364</v>
      </c>
      <c r="C81" s="14" t="s">
        <v>368</v>
      </c>
      <c r="D81" s="14" t="s">
        <v>369</v>
      </c>
      <c r="E81" s="18"/>
      <c r="F81" s="18"/>
      <c r="G81" s="16"/>
      <c r="H81" s="20"/>
      <c r="I81" s="20"/>
      <c r="J81" s="17"/>
    </row>
    <row r="82" spans="2:10" s="8" customFormat="1" ht="17.25" customHeight="1" x14ac:dyDescent="0.3">
      <c r="B82" s="14" t="s">
        <v>94</v>
      </c>
      <c r="C82" s="14" t="s">
        <v>95</v>
      </c>
      <c r="D82" s="14" t="s">
        <v>37</v>
      </c>
      <c r="E82" s="15"/>
      <c r="F82" s="15"/>
      <c r="G82" s="16" t="s">
        <v>105</v>
      </c>
      <c r="H82" s="20" t="s">
        <v>465</v>
      </c>
      <c r="I82" s="20"/>
      <c r="J82" s="17" t="s">
        <v>470</v>
      </c>
    </row>
    <row r="83" spans="2:10" s="8" customFormat="1" ht="17.25" customHeight="1" x14ac:dyDescent="0.3">
      <c r="B83" s="14" t="s">
        <v>94</v>
      </c>
      <c r="C83" s="14" t="s">
        <v>96</v>
      </c>
      <c r="D83" s="14" t="s">
        <v>97</v>
      </c>
      <c r="E83" s="15"/>
      <c r="F83" s="15"/>
      <c r="G83" s="16" t="s">
        <v>104</v>
      </c>
      <c r="H83" s="20" t="s">
        <v>465</v>
      </c>
      <c r="I83" s="20"/>
      <c r="J83" s="17" t="s">
        <v>470</v>
      </c>
    </row>
    <row r="84" spans="2:10" s="8" customFormat="1" ht="17.25" customHeight="1" x14ac:dyDescent="0.3">
      <c r="B84" s="14" t="s">
        <v>94</v>
      </c>
      <c r="C84" s="14" t="s">
        <v>98</v>
      </c>
      <c r="D84" s="14" t="s">
        <v>68</v>
      </c>
      <c r="E84" s="15"/>
      <c r="F84" s="15"/>
      <c r="G84" s="16" t="s">
        <v>106</v>
      </c>
      <c r="H84" s="20" t="s">
        <v>465</v>
      </c>
      <c r="I84" s="20"/>
      <c r="J84" s="17" t="s">
        <v>470</v>
      </c>
    </row>
    <row r="85" spans="2:10" s="8" customFormat="1" ht="17.25" customHeight="1" x14ac:dyDescent="0.3">
      <c r="B85" s="14" t="s">
        <v>94</v>
      </c>
      <c r="C85" s="14" t="s">
        <v>99</v>
      </c>
      <c r="D85" s="14" t="s">
        <v>110</v>
      </c>
      <c r="E85" s="15"/>
      <c r="F85" s="15"/>
      <c r="G85" s="16" t="s">
        <v>107</v>
      </c>
      <c r="H85" s="20" t="s">
        <v>465</v>
      </c>
      <c r="I85" s="20"/>
      <c r="J85" s="17" t="s">
        <v>470</v>
      </c>
    </row>
    <row r="86" spans="2:10" s="8" customFormat="1" ht="17.25" customHeight="1" x14ac:dyDescent="0.3">
      <c r="B86" s="14" t="s">
        <v>94</v>
      </c>
      <c r="C86" s="14" t="s">
        <v>100</v>
      </c>
      <c r="D86" s="14" t="s">
        <v>101</v>
      </c>
      <c r="E86" s="15"/>
      <c r="F86" s="15"/>
      <c r="G86" s="16" t="s">
        <v>108</v>
      </c>
      <c r="H86" s="20" t="s">
        <v>465</v>
      </c>
      <c r="I86" s="20"/>
      <c r="J86" s="17" t="s">
        <v>470</v>
      </c>
    </row>
    <row r="87" spans="2:10" s="8" customFormat="1" ht="17.25" customHeight="1" x14ac:dyDescent="0.3">
      <c r="B87" s="14" t="s">
        <v>94</v>
      </c>
      <c r="C87" s="14" t="s">
        <v>102</v>
      </c>
      <c r="D87" s="14" t="s">
        <v>103</v>
      </c>
      <c r="E87" s="15"/>
      <c r="F87" s="15"/>
      <c r="G87" s="16" t="s">
        <v>109</v>
      </c>
      <c r="H87" s="20" t="s">
        <v>465</v>
      </c>
      <c r="I87" s="20"/>
      <c r="J87" s="17" t="s">
        <v>470</v>
      </c>
    </row>
    <row r="88" spans="2:10" s="8" customFormat="1" ht="17.25" customHeight="1" x14ac:dyDescent="0.3">
      <c r="B88" s="14" t="s">
        <v>370</v>
      </c>
      <c r="C88" s="14" t="s">
        <v>371</v>
      </c>
      <c r="D88" s="14" t="s">
        <v>47</v>
      </c>
      <c r="E88" s="18" t="s">
        <v>372</v>
      </c>
      <c r="F88" s="18"/>
      <c r="G88" s="16" t="s">
        <v>373</v>
      </c>
      <c r="H88" s="20" t="s">
        <v>374</v>
      </c>
      <c r="I88" s="20"/>
      <c r="J88" s="17"/>
    </row>
    <row r="89" spans="2:10" s="8" customFormat="1" ht="17.25" customHeight="1" x14ac:dyDescent="0.3">
      <c r="B89" s="14" t="s">
        <v>370</v>
      </c>
      <c r="C89" s="14" t="s">
        <v>375</v>
      </c>
      <c r="D89" s="14" t="s">
        <v>369</v>
      </c>
      <c r="E89" s="18"/>
      <c r="F89" s="18"/>
      <c r="G89" s="16"/>
      <c r="H89" s="20"/>
      <c r="I89" s="20"/>
      <c r="J89" s="17"/>
    </row>
    <row r="90" spans="2:10" s="8" customFormat="1" ht="17.25" customHeight="1" x14ac:dyDescent="0.3">
      <c r="B90" s="14" t="s">
        <v>84</v>
      </c>
      <c r="C90" s="14" t="s">
        <v>85</v>
      </c>
      <c r="D90" s="14" t="s">
        <v>37</v>
      </c>
      <c r="E90" s="18" t="s">
        <v>376</v>
      </c>
      <c r="F90" s="18"/>
      <c r="G90" s="16" t="s">
        <v>86</v>
      </c>
      <c r="H90" s="20" t="s">
        <v>377</v>
      </c>
      <c r="I90" s="20"/>
      <c r="J90" s="17" t="s">
        <v>488</v>
      </c>
    </row>
    <row r="91" spans="2:10" s="8" customFormat="1" ht="17.25" customHeight="1" x14ac:dyDescent="0.3">
      <c r="B91" s="14" t="s">
        <v>378</v>
      </c>
      <c r="C91" s="14" t="s">
        <v>379</v>
      </c>
      <c r="D91" s="14" t="s">
        <v>47</v>
      </c>
      <c r="E91" s="18" t="s">
        <v>380</v>
      </c>
      <c r="F91" s="18"/>
      <c r="G91" s="16" t="s">
        <v>381</v>
      </c>
      <c r="H91" s="20" t="s">
        <v>382</v>
      </c>
      <c r="I91" s="20"/>
      <c r="J91" s="17"/>
    </row>
    <row r="92" spans="2:10" s="8" customFormat="1" ht="17.25" customHeight="1" x14ac:dyDescent="0.3">
      <c r="B92" s="14" t="s">
        <v>378</v>
      </c>
      <c r="C92" s="14" t="s">
        <v>383</v>
      </c>
      <c r="D92" s="14" t="s">
        <v>68</v>
      </c>
      <c r="E92" s="18"/>
      <c r="F92" s="18"/>
      <c r="G92" s="16" t="s">
        <v>384</v>
      </c>
      <c r="H92" s="20" t="s">
        <v>382</v>
      </c>
      <c r="I92" s="20"/>
      <c r="J92" s="17"/>
    </row>
    <row r="93" spans="2:10" s="8" customFormat="1" ht="17.25" customHeight="1" x14ac:dyDescent="0.3">
      <c r="B93" s="14" t="s">
        <v>385</v>
      </c>
      <c r="C93" s="14" t="s">
        <v>386</v>
      </c>
      <c r="D93" s="14" t="s">
        <v>47</v>
      </c>
      <c r="E93" s="18" t="s">
        <v>387</v>
      </c>
      <c r="F93" s="18"/>
      <c r="G93" s="16" t="s">
        <v>388</v>
      </c>
      <c r="H93" s="20" t="s">
        <v>389</v>
      </c>
      <c r="I93" s="20"/>
      <c r="J93" s="17"/>
    </row>
    <row r="94" spans="2:10" s="8" customFormat="1" ht="17.25" customHeight="1" x14ac:dyDescent="0.3">
      <c r="B94" s="14" t="s">
        <v>289</v>
      </c>
      <c r="C94" s="14" t="s">
        <v>290</v>
      </c>
      <c r="D94" s="14" t="s">
        <v>47</v>
      </c>
      <c r="E94" s="18"/>
      <c r="F94" s="18"/>
      <c r="G94" s="16"/>
      <c r="H94" s="20" t="s">
        <v>274</v>
      </c>
      <c r="I94" s="20"/>
      <c r="J94" s="17"/>
    </row>
    <row r="95" spans="2:10" s="8" customFormat="1" ht="17.25" customHeight="1" x14ac:dyDescent="0.3">
      <c r="B95" s="14" t="s">
        <v>454</v>
      </c>
      <c r="C95" s="14" t="s">
        <v>455</v>
      </c>
      <c r="D95" s="14" t="s">
        <v>47</v>
      </c>
      <c r="E95" s="18" t="s">
        <v>456</v>
      </c>
      <c r="F95" s="18"/>
      <c r="G95" s="16" t="s">
        <v>457</v>
      </c>
      <c r="H95" s="20" t="s">
        <v>458</v>
      </c>
      <c r="I95" s="20"/>
      <c r="J95" s="17"/>
    </row>
    <row r="96" spans="2:10" s="8" customFormat="1" ht="17.25" customHeight="1" x14ac:dyDescent="0.3">
      <c r="B96" s="14" t="s">
        <v>390</v>
      </c>
      <c r="C96" s="14" t="s">
        <v>391</v>
      </c>
      <c r="D96" s="14" t="s">
        <v>47</v>
      </c>
      <c r="E96" s="18" t="s">
        <v>392</v>
      </c>
      <c r="F96" s="18"/>
      <c r="G96" s="16" t="s">
        <v>393</v>
      </c>
      <c r="H96" s="20" t="s">
        <v>394</v>
      </c>
      <c r="I96" s="20"/>
      <c r="J96" s="17"/>
    </row>
    <row r="97" spans="2:10" s="8" customFormat="1" ht="17.25" customHeight="1" x14ac:dyDescent="0.3">
      <c r="B97" s="14" t="s">
        <v>279</v>
      </c>
      <c r="C97" s="14" t="s">
        <v>280</v>
      </c>
      <c r="D97" s="14" t="s">
        <v>47</v>
      </c>
      <c r="E97" s="18" t="s">
        <v>281</v>
      </c>
      <c r="F97" s="18"/>
      <c r="G97" s="16" t="s">
        <v>282</v>
      </c>
      <c r="H97" s="20" t="s">
        <v>274</v>
      </c>
      <c r="I97" s="20"/>
      <c r="J97" s="17"/>
    </row>
    <row r="98" spans="2:10" s="8" customFormat="1" ht="17.25" customHeight="1" x14ac:dyDescent="0.3">
      <c r="B98" s="14" t="s">
        <v>416</v>
      </c>
      <c r="C98" s="14" t="s">
        <v>417</v>
      </c>
      <c r="D98" s="14" t="s">
        <v>47</v>
      </c>
      <c r="E98" s="18"/>
      <c r="F98" s="18"/>
      <c r="G98" s="16"/>
      <c r="H98" s="20"/>
      <c r="I98" s="20"/>
      <c r="J98" s="17"/>
    </row>
    <row r="99" spans="2:10" s="8" customFormat="1" ht="17.25" customHeight="1" x14ac:dyDescent="0.3">
      <c r="B99" s="14" t="s">
        <v>395</v>
      </c>
      <c r="C99" s="14" t="s">
        <v>396</v>
      </c>
      <c r="D99" s="14" t="s">
        <v>47</v>
      </c>
      <c r="E99" s="18" t="s">
        <v>397</v>
      </c>
      <c r="F99" s="18"/>
      <c r="G99" s="16"/>
      <c r="H99" s="20" t="s">
        <v>398</v>
      </c>
      <c r="I99" s="20"/>
      <c r="J99" s="17"/>
    </row>
    <row r="100" spans="2:10" s="8" customFormat="1" ht="17.25" customHeight="1" x14ac:dyDescent="0.3">
      <c r="B100" s="14" t="s">
        <v>399</v>
      </c>
      <c r="C100" s="14" t="s">
        <v>400</v>
      </c>
      <c r="D100" s="14" t="s">
        <v>47</v>
      </c>
      <c r="E100" s="18" t="s">
        <v>401</v>
      </c>
      <c r="F100" s="18"/>
      <c r="G100" s="16" t="s">
        <v>402</v>
      </c>
      <c r="H100" s="20" t="s">
        <v>403</v>
      </c>
      <c r="I100" s="20"/>
      <c r="J100" s="17"/>
    </row>
    <row r="101" spans="2:10" s="8" customFormat="1" ht="17.25" customHeight="1" x14ac:dyDescent="0.3">
      <c r="B101" s="14" t="s">
        <v>404</v>
      </c>
      <c r="C101" s="14" t="s">
        <v>405</v>
      </c>
      <c r="D101" s="14" t="s">
        <v>47</v>
      </c>
      <c r="E101" s="18" t="s">
        <v>406</v>
      </c>
      <c r="F101" s="18"/>
      <c r="G101" s="16" t="s">
        <v>407</v>
      </c>
      <c r="H101" s="20" t="s">
        <v>408</v>
      </c>
      <c r="I101" s="20"/>
      <c r="J101" s="17"/>
    </row>
    <row r="102" spans="2:10" s="8" customFormat="1" ht="17.25" customHeight="1" x14ac:dyDescent="0.3">
      <c r="B102" s="14" t="s">
        <v>45</v>
      </c>
      <c r="C102" s="14" t="s">
        <v>46</v>
      </c>
      <c r="D102" s="14" t="s">
        <v>47</v>
      </c>
      <c r="E102" s="18" t="s">
        <v>436</v>
      </c>
      <c r="F102" s="18"/>
      <c r="G102" s="16" t="s">
        <v>48</v>
      </c>
      <c r="H102" s="20" t="s">
        <v>437</v>
      </c>
      <c r="I102" s="20"/>
      <c r="J102" s="17" t="s">
        <v>484</v>
      </c>
    </row>
    <row r="103" spans="2:10" s="8" customFormat="1" ht="17.25" customHeight="1" x14ac:dyDescent="0.3">
      <c r="B103" s="14" t="s">
        <v>214</v>
      </c>
      <c r="C103" s="14" t="s">
        <v>215</v>
      </c>
      <c r="D103" s="14" t="s">
        <v>47</v>
      </c>
      <c r="E103" s="18" t="s">
        <v>216</v>
      </c>
      <c r="F103" s="18"/>
      <c r="G103" s="16" t="s">
        <v>217</v>
      </c>
      <c r="H103" s="20" t="s">
        <v>218</v>
      </c>
      <c r="I103" s="20"/>
      <c r="J103" s="17"/>
    </row>
    <row r="104" spans="2:10" s="8" customFormat="1" ht="17.25" customHeight="1" x14ac:dyDescent="0.3">
      <c r="B104" s="14" t="s">
        <v>119</v>
      </c>
      <c r="C104" s="14" t="s">
        <v>120</v>
      </c>
      <c r="D104" s="14" t="s">
        <v>47</v>
      </c>
      <c r="E104" s="18" t="s">
        <v>121</v>
      </c>
      <c r="F104" s="18"/>
      <c r="G104" s="16" t="s">
        <v>122</v>
      </c>
      <c r="H104" s="20" t="s">
        <v>123</v>
      </c>
      <c r="I104" s="20"/>
      <c r="J104" s="17"/>
    </row>
    <row r="105" spans="2:10" s="8" customFormat="1" ht="17.25" customHeight="1" x14ac:dyDescent="0.3">
      <c r="B105" s="14" t="s">
        <v>211</v>
      </c>
      <c r="C105" s="14" t="s">
        <v>212</v>
      </c>
      <c r="D105" s="14" t="s">
        <v>47</v>
      </c>
      <c r="E105" s="18"/>
      <c r="F105" s="18"/>
      <c r="G105" s="16" t="s">
        <v>213</v>
      </c>
      <c r="H105" s="20"/>
      <c r="I105" s="20"/>
      <c r="J105" s="17"/>
    </row>
    <row r="106" spans="2:10" s="8" customFormat="1" ht="17.25" customHeight="1" x14ac:dyDescent="0.3">
      <c r="B106" s="14" t="s">
        <v>148</v>
      </c>
      <c r="C106" s="14" t="s">
        <v>149</v>
      </c>
      <c r="D106" s="14" t="s">
        <v>47</v>
      </c>
      <c r="E106" s="18" t="s">
        <v>150</v>
      </c>
      <c r="F106" s="18"/>
      <c r="G106" s="16" t="s">
        <v>151</v>
      </c>
      <c r="H106" s="20" t="s">
        <v>152</v>
      </c>
      <c r="I106" s="20"/>
      <c r="J106" s="17" t="s">
        <v>472</v>
      </c>
    </row>
    <row r="107" spans="2:10" s="8" customFormat="1" ht="17.25" customHeight="1" x14ac:dyDescent="0.3">
      <c r="B107" s="14" t="s">
        <v>148</v>
      </c>
      <c r="C107" s="14" t="s">
        <v>153</v>
      </c>
      <c r="D107" s="14" t="s">
        <v>68</v>
      </c>
      <c r="E107" s="18" t="s">
        <v>154</v>
      </c>
      <c r="F107" s="18"/>
      <c r="G107" s="16" t="s">
        <v>155</v>
      </c>
      <c r="H107" s="20" t="s">
        <v>152</v>
      </c>
      <c r="I107" s="20"/>
      <c r="J107" s="17" t="s">
        <v>472</v>
      </c>
    </row>
    <row r="108" spans="2:10" s="8" customFormat="1" ht="17.25" customHeight="1" x14ac:dyDescent="0.3">
      <c r="B108" s="14" t="s">
        <v>148</v>
      </c>
      <c r="C108" s="14" t="s">
        <v>156</v>
      </c>
      <c r="D108" s="14" t="s">
        <v>101</v>
      </c>
      <c r="E108" s="18" t="s">
        <v>154</v>
      </c>
      <c r="F108" s="18"/>
      <c r="G108" s="16" t="s">
        <v>157</v>
      </c>
      <c r="H108" s="20" t="s">
        <v>152</v>
      </c>
      <c r="I108" s="20"/>
      <c r="J108" s="17" t="s">
        <v>472</v>
      </c>
    </row>
    <row r="109" spans="2:10" s="8" customFormat="1" ht="17.25" customHeight="1" x14ac:dyDescent="0.3">
      <c r="B109" s="14" t="s">
        <v>148</v>
      </c>
      <c r="C109" s="14" t="s">
        <v>158</v>
      </c>
      <c r="D109" s="14" t="s">
        <v>146</v>
      </c>
      <c r="E109" s="18" t="s">
        <v>154</v>
      </c>
      <c r="F109" s="18"/>
      <c r="G109" s="16" t="s">
        <v>159</v>
      </c>
      <c r="H109" s="20" t="s">
        <v>152</v>
      </c>
      <c r="I109" s="20"/>
      <c r="J109" s="17" t="s">
        <v>472</v>
      </c>
    </row>
    <row r="110" spans="2:10" s="8" customFormat="1" ht="17.25" customHeight="1" x14ac:dyDescent="0.3">
      <c r="B110" s="14" t="s">
        <v>125</v>
      </c>
      <c r="C110" s="14" t="s">
        <v>126</v>
      </c>
      <c r="D110" s="14" t="s">
        <v>47</v>
      </c>
      <c r="E110" s="18" t="s">
        <v>127</v>
      </c>
      <c r="F110" s="18"/>
      <c r="G110" s="16" t="s">
        <v>128</v>
      </c>
      <c r="H110" s="20"/>
      <c r="I110" s="20"/>
      <c r="J110" s="17"/>
    </row>
    <row r="111" spans="2:10" s="8" customFormat="1" ht="17.25" customHeight="1" x14ac:dyDescent="0.3">
      <c r="B111" s="14" t="s">
        <v>160</v>
      </c>
      <c r="C111" s="14" t="s">
        <v>161</v>
      </c>
      <c r="D111" s="14" t="s">
        <v>47</v>
      </c>
      <c r="E111" s="18" t="s">
        <v>162</v>
      </c>
      <c r="F111" s="18"/>
      <c r="G111" s="16" t="s">
        <v>163</v>
      </c>
      <c r="H111" s="20" t="s">
        <v>164</v>
      </c>
      <c r="I111" s="20"/>
      <c r="J111" s="17" t="s">
        <v>473</v>
      </c>
    </row>
    <row r="112" spans="2:10" s="8" customFormat="1" ht="17.25" customHeight="1" x14ac:dyDescent="0.3">
      <c r="B112" s="14" t="s">
        <v>160</v>
      </c>
      <c r="C112" s="14" t="s">
        <v>165</v>
      </c>
      <c r="D112" s="14" t="s">
        <v>68</v>
      </c>
      <c r="E112" s="18" t="s">
        <v>166</v>
      </c>
      <c r="F112" s="18"/>
      <c r="G112" s="16" t="s">
        <v>167</v>
      </c>
      <c r="H112" s="20" t="s">
        <v>164</v>
      </c>
      <c r="I112" s="20"/>
      <c r="J112" s="17" t="s">
        <v>473</v>
      </c>
    </row>
    <row r="113" spans="2:10" s="8" customFormat="1" ht="17.25" customHeight="1" x14ac:dyDescent="0.3">
      <c r="B113" s="14" t="s">
        <v>49</v>
      </c>
      <c r="C113" s="14" t="s">
        <v>53</v>
      </c>
      <c r="D113" s="14" t="s">
        <v>43</v>
      </c>
      <c r="E113" s="18" t="s">
        <v>168</v>
      </c>
      <c r="F113" s="18"/>
      <c r="G113" s="16" t="s">
        <v>54</v>
      </c>
      <c r="H113" s="20" t="s">
        <v>492</v>
      </c>
      <c r="I113" s="20"/>
      <c r="J113" s="17" t="s">
        <v>491</v>
      </c>
    </row>
    <row r="114" spans="2:10" s="8" customFormat="1" ht="17.25" customHeight="1" x14ac:dyDescent="0.3">
      <c r="B114" s="14" t="s">
        <v>49</v>
      </c>
      <c r="C114" s="14" t="s">
        <v>512</v>
      </c>
      <c r="D114" s="14" t="s">
        <v>68</v>
      </c>
      <c r="E114" s="18"/>
      <c r="F114" s="21"/>
      <c r="G114" s="6" t="s">
        <v>513</v>
      </c>
      <c r="H114" s="20" t="s">
        <v>492</v>
      </c>
      <c r="I114" s="20"/>
      <c r="J114" s="17" t="s">
        <v>491</v>
      </c>
    </row>
    <row r="115" spans="2:10" s="8" customFormat="1" ht="17.25" customHeight="1" x14ac:dyDescent="0.3">
      <c r="B115" s="14" t="s">
        <v>58</v>
      </c>
      <c r="C115" s="14" t="s">
        <v>59</v>
      </c>
      <c r="D115" s="14" t="s">
        <v>43</v>
      </c>
      <c r="E115" s="15"/>
      <c r="F115" s="15"/>
      <c r="G115" s="16" t="s">
        <v>60</v>
      </c>
      <c r="H115" s="20" t="s">
        <v>493</v>
      </c>
      <c r="I115" s="20"/>
      <c r="J115" s="17" t="s">
        <v>491</v>
      </c>
    </row>
    <row r="116" spans="2:10" s="8" customFormat="1" ht="17.25" customHeight="1" x14ac:dyDescent="0.3">
      <c r="B116" s="14" t="s">
        <v>55</v>
      </c>
      <c r="C116" s="14" t="s">
        <v>56</v>
      </c>
      <c r="D116" s="14" t="s">
        <v>43</v>
      </c>
      <c r="E116" s="18" t="s">
        <v>487</v>
      </c>
      <c r="F116" s="18"/>
      <c r="G116" s="16" t="s">
        <v>57</v>
      </c>
      <c r="H116" s="20" t="s">
        <v>486</v>
      </c>
      <c r="I116" s="20"/>
      <c r="J116" s="17" t="s">
        <v>491</v>
      </c>
    </row>
    <row r="117" spans="2:10" s="8" customFormat="1" ht="17.25" customHeight="1" x14ac:dyDescent="0.3">
      <c r="B117" s="14" t="s">
        <v>55</v>
      </c>
      <c r="C117" s="14" t="s">
        <v>503</v>
      </c>
      <c r="D117" s="14" t="s">
        <v>504</v>
      </c>
      <c r="E117" s="18"/>
      <c r="F117" s="18"/>
      <c r="G117" s="16" t="s">
        <v>505</v>
      </c>
      <c r="H117" s="20" t="s">
        <v>486</v>
      </c>
      <c r="I117" s="20"/>
      <c r="J117" s="17" t="s">
        <v>491</v>
      </c>
    </row>
    <row r="118" spans="2:10" s="8" customFormat="1" ht="17.25" customHeight="1" x14ac:dyDescent="0.3">
      <c r="B118" s="14" t="s">
        <v>55</v>
      </c>
      <c r="C118" s="14" t="s">
        <v>506</v>
      </c>
      <c r="D118" s="14" t="s">
        <v>68</v>
      </c>
      <c r="E118" s="18"/>
      <c r="F118" s="18"/>
      <c r="G118" s="16" t="s">
        <v>507</v>
      </c>
      <c r="H118" s="20" t="s">
        <v>486</v>
      </c>
      <c r="I118" s="20"/>
      <c r="J118" s="17" t="s">
        <v>491</v>
      </c>
    </row>
    <row r="119" spans="2:10" s="8" customFormat="1" ht="17.25" customHeight="1" x14ac:dyDescent="0.3">
      <c r="B119" s="14" t="s">
        <v>55</v>
      </c>
      <c r="C119" s="14" t="s">
        <v>508</v>
      </c>
      <c r="D119" s="14" t="s">
        <v>101</v>
      </c>
      <c r="E119" s="18"/>
      <c r="F119" s="18"/>
      <c r="G119" s="16" t="s">
        <v>509</v>
      </c>
      <c r="H119" s="20" t="s">
        <v>486</v>
      </c>
      <c r="I119" s="20"/>
      <c r="J119" s="17" t="s">
        <v>491</v>
      </c>
    </row>
    <row r="120" spans="2:10" s="8" customFormat="1" ht="17.25" customHeight="1" x14ac:dyDescent="0.3">
      <c r="B120" s="14" t="s">
        <v>55</v>
      </c>
      <c r="C120" s="14" t="s">
        <v>510</v>
      </c>
      <c r="D120" s="14" t="s">
        <v>146</v>
      </c>
      <c r="E120" s="18"/>
      <c r="F120" s="18"/>
      <c r="G120" s="16" t="s">
        <v>511</v>
      </c>
      <c r="H120" s="20" t="s">
        <v>486</v>
      </c>
      <c r="I120" s="20"/>
      <c r="J120" s="17" t="s">
        <v>491</v>
      </c>
    </row>
    <row r="121" spans="2:10" s="8" customFormat="1" ht="17.25" customHeight="1" x14ac:dyDescent="0.3">
      <c r="B121" s="14" t="s">
        <v>50</v>
      </c>
      <c r="C121" s="14" t="s">
        <v>51</v>
      </c>
      <c r="D121" s="14" t="s">
        <v>43</v>
      </c>
      <c r="E121" s="18" t="s">
        <v>489</v>
      </c>
      <c r="F121" s="18"/>
      <c r="G121" s="16" t="s">
        <v>52</v>
      </c>
      <c r="H121" s="20" t="s">
        <v>490</v>
      </c>
      <c r="I121" s="20"/>
      <c r="J121" s="17" t="s">
        <v>491</v>
      </c>
    </row>
    <row r="122" spans="2:10" s="8" customFormat="1" ht="17.25" customHeight="1" x14ac:dyDescent="0.3">
      <c r="B122" s="14" t="s">
        <v>50</v>
      </c>
      <c r="C122" s="14" t="s">
        <v>497</v>
      </c>
      <c r="D122" s="14" t="s">
        <v>68</v>
      </c>
      <c r="E122" s="18"/>
      <c r="F122" s="18"/>
      <c r="G122" s="16" t="s">
        <v>498</v>
      </c>
      <c r="H122" s="20" t="s">
        <v>490</v>
      </c>
      <c r="I122" s="20"/>
      <c r="J122" s="17" t="s">
        <v>491</v>
      </c>
    </row>
    <row r="123" spans="2:10" s="8" customFormat="1" ht="17.25" customHeight="1" x14ac:dyDescent="0.3">
      <c r="B123" s="14" t="s">
        <v>50</v>
      </c>
      <c r="C123" s="14" t="s">
        <v>499</v>
      </c>
      <c r="D123" s="14" t="s">
        <v>101</v>
      </c>
      <c r="E123" s="18"/>
      <c r="F123" s="18"/>
      <c r="G123" s="16" t="s">
        <v>500</v>
      </c>
      <c r="H123" s="20" t="s">
        <v>490</v>
      </c>
      <c r="I123" s="20"/>
      <c r="J123" s="17" t="s">
        <v>491</v>
      </c>
    </row>
    <row r="124" spans="2:10" s="8" customFormat="1" ht="17.25" customHeight="1" x14ac:dyDescent="0.3">
      <c r="B124" s="14" t="s">
        <v>50</v>
      </c>
      <c r="C124" s="14" t="s">
        <v>501</v>
      </c>
      <c r="D124" s="14" t="s">
        <v>146</v>
      </c>
      <c r="E124" s="18"/>
      <c r="F124" s="18"/>
      <c r="G124" s="16" t="s">
        <v>502</v>
      </c>
      <c r="H124" s="20" t="s">
        <v>490</v>
      </c>
      <c r="I124" s="20"/>
      <c r="J124" s="17" t="s">
        <v>491</v>
      </c>
    </row>
    <row r="125" spans="2:10" s="8" customFormat="1" ht="17.25" customHeight="1" x14ac:dyDescent="0.3">
      <c r="B125" s="14" t="s">
        <v>494</v>
      </c>
      <c r="C125" s="14" t="s">
        <v>495</v>
      </c>
      <c r="D125" s="14" t="s">
        <v>65</v>
      </c>
      <c r="E125" s="18"/>
      <c r="F125" s="18"/>
      <c r="G125" s="16" t="s">
        <v>496</v>
      </c>
      <c r="H125" s="20" t="s">
        <v>490</v>
      </c>
      <c r="I125" s="20"/>
      <c r="J125" s="17" t="s">
        <v>491</v>
      </c>
    </row>
    <row r="126" spans="2:10" s="8" customFormat="1" ht="17.25" customHeight="1" x14ac:dyDescent="0.3">
      <c r="B126" s="14" t="s">
        <v>409</v>
      </c>
      <c r="C126" s="14" t="s">
        <v>410</v>
      </c>
      <c r="D126" s="14" t="s">
        <v>47</v>
      </c>
      <c r="E126" s="18"/>
      <c r="F126" s="18"/>
      <c r="G126" s="16"/>
      <c r="H126" s="20"/>
      <c r="I126" s="20"/>
      <c r="J126" s="17"/>
    </row>
    <row r="127" spans="2:10" s="8" customFormat="1" ht="17.25" customHeight="1" x14ac:dyDescent="0.3">
      <c r="B127" s="14" t="s">
        <v>283</v>
      </c>
      <c r="C127" s="14" t="s">
        <v>284</v>
      </c>
      <c r="D127" s="14" t="s">
        <v>47</v>
      </c>
      <c r="E127" s="18"/>
      <c r="F127" s="18"/>
      <c r="G127" s="16" t="s">
        <v>285</v>
      </c>
      <c r="H127" s="20" t="s">
        <v>286</v>
      </c>
      <c r="I127" s="20"/>
      <c r="J127" s="17"/>
    </row>
    <row r="128" spans="2:10" s="8" customFormat="1" ht="17.25" customHeight="1" x14ac:dyDescent="0.3">
      <c r="B128" s="14" t="s">
        <v>283</v>
      </c>
      <c r="C128" s="14" t="s">
        <v>287</v>
      </c>
      <c r="D128" s="14" t="s">
        <v>183</v>
      </c>
      <c r="E128" s="18"/>
      <c r="F128" s="18"/>
      <c r="G128" s="16"/>
      <c r="H128" s="20" t="s">
        <v>286</v>
      </c>
      <c r="I128" s="20"/>
      <c r="J128" s="17"/>
    </row>
    <row r="129" spans="2:10" s="8" customFormat="1" ht="17.25" customHeight="1" x14ac:dyDescent="0.3">
      <c r="B129" s="14" t="s">
        <v>283</v>
      </c>
      <c r="C129" s="14" t="s">
        <v>288</v>
      </c>
      <c r="D129" s="14" t="s">
        <v>183</v>
      </c>
      <c r="E129" s="18"/>
      <c r="F129" s="18"/>
      <c r="G129" s="16"/>
      <c r="H129" s="20" t="s">
        <v>286</v>
      </c>
      <c r="I129" s="20"/>
      <c r="J129" s="17"/>
    </row>
    <row r="130" spans="2:10" s="8" customFormat="1" ht="17.25" customHeight="1" x14ac:dyDescent="0.3">
      <c r="B130" s="14" t="s">
        <v>200</v>
      </c>
      <c r="C130" s="14" t="s">
        <v>201</v>
      </c>
      <c r="D130" s="14" t="s">
        <v>47</v>
      </c>
      <c r="E130" s="18" t="s">
        <v>202</v>
      </c>
      <c r="F130" s="18"/>
      <c r="G130" s="16" t="s">
        <v>203</v>
      </c>
      <c r="H130" s="20" t="s">
        <v>204</v>
      </c>
      <c r="I130" s="20"/>
      <c r="J130" s="17"/>
    </row>
    <row r="131" spans="2:10" s="8" customFormat="1" ht="17.25" customHeight="1" x14ac:dyDescent="0.3">
      <c r="B131" s="14" t="s">
        <v>200</v>
      </c>
      <c r="C131" s="14" t="s">
        <v>205</v>
      </c>
      <c r="D131" s="14" t="s">
        <v>206</v>
      </c>
      <c r="E131" s="18"/>
      <c r="F131" s="18"/>
      <c r="G131" s="16"/>
      <c r="H131" s="20" t="s">
        <v>204</v>
      </c>
      <c r="I131" s="20"/>
      <c r="J131" s="17"/>
    </row>
    <row r="132" spans="2:10" s="8" customFormat="1" ht="17.25" customHeight="1" x14ac:dyDescent="0.3">
      <c r="B132" s="14" t="s">
        <v>176</v>
      </c>
      <c r="C132" s="14" t="s">
        <v>178</v>
      </c>
      <c r="D132" s="14" t="s">
        <v>47</v>
      </c>
      <c r="E132" s="18" t="s">
        <v>179</v>
      </c>
      <c r="F132" s="18"/>
      <c r="G132" s="16" t="s">
        <v>181</v>
      </c>
      <c r="H132" s="20" t="s">
        <v>180</v>
      </c>
      <c r="I132" s="20"/>
      <c r="J132" s="17"/>
    </row>
    <row r="133" spans="2:10" s="8" customFormat="1" ht="17.25" customHeight="1" x14ac:dyDescent="0.3">
      <c r="B133" s="14" t="s">
        <v>176</v>
      </c>
      <c r="C133" s="14" t="s">
        <v>182</v>
      </c>
      <c r="D133" s="14" t="s">
        <v>183</v>
      </c>
      <c r="E133" s="18" t="s">
        <v>184</v>
      </c>
      <c r="F133" s="18"/>
      <c r="G133" s="16" t="s">
        <v>185</v>
      </c>
      <c r="H133" s="20" t="s">
        <v>180</v>
      </c>
      <c r="I133" s="20"/>
      <c r="J133" s="17"/>
    </row>
    <row r="134" spans="2:10" s="8" customFormat="1" ht="17.25" customHeight="1" x14ac:dyDescent="0.3">
      <c r="B134" s="14" t="s">
        <v>176</v>
      </c>
      <c r="C134" s="14" t="s">
        <v>186</v>
      </c>
      <c r="D134" s="14" t="s">
        <v>183</v>
      </c>
      <c r="E134" s="18" t="s">
        <v>184</v>
      </c>
      <c r="F134" s="18"/>
      <c r="G134" s="16" t="s">
        <v>187</v>
      </c>
      <c r="H134" s="20" t="s">
        <v>180</v>
      </c>
      <c r="I134" s="20"/>
      <c r="J134" s="17"/>
    </row>
    <row r="135" spans="2:10" s="8" customFormat="1" ht="17.25" customHeight="1" x14ac:dyDescent="0.3">
      <c r="B135" s="14" t="s">
        <v>176</v>
      </c>
      <c r="C135" s="14" t="s">
        <v>188</v>
      </c>
      <c r="D135" s="14" t="s">
        <v>189</v>
      </c>
      <c r="E135" s="18" t="s">
        <v>184</v>
      </c>
      <c r="F135" s="18"/>
      <c r="G135" s="16" t="s">
        <v>190</v>
      </c>
      <c r="H135" s="20" t="s">
        <v>180</v>
      </c>
      <c r="I135" s="20"/>
      <c r="J135" s="17"/>
    </row>
    <row r="136" spans="2:10" s="8" customFormat="1" ht="17.25" customHeight="1" x14ac:dyDescent="0.3">
      <c r="B136" s="14" t="s">
        <v>176</v>
      </c>
      <c r="C136" s="14" t="s">
        <v>191</v>
      </c>
      <c r="D136" s="14" t="s">
        <v>101</v>
      </c>
      <c r="E136" s="18" t="s">
        <v>184</v>
      </c>
      <c r="F136" s="18"/>
      <c r="G136" s="16" t="s">
        <v>192</v>
      </c>
      <c r="H136" s="20" t="s">
        <v>180</v>
      </c>
      <c r="I136" s="20"/>
      <c r="J136" s="17"/>
    </row>
    <row r="137" spans="2:10" s="8" customFormat="1" ht="17.25" customHeight="1" x14ac:dyDescent="0.3">
      <c r="B137" s="14" t="s">
        <v>176</v>
      </c>
      <c r="C137" s="14" t="s">
        <v>193</v>
      </c>
      <c r="D137" s="14" t="s">
        <v>194</v>
      </c>
      <c r="E137" s="18" t="s">
        <v>184</v>
      </c>
      <c r="F137" s="18"/>
      <c r="G137" s="16" t="s">
        <v>195</v>
      </c>
      <c r="H137" s="20" t="s">
        <v>180</v>
      </c>
      <c r="I137" s="20"/>
      <c r="J137" s="17"/>
    </row>
    <row r="138" spans="2:10" s="8" customFormat="1" ht="17.25" customHeight="1" x14ac:dyDescent="0.3">
      <c r="B138" s="14" t="s">
        <v>411</v>
      </c>
      <c r="C138" s="14"/>
      <c r="D138" s="14"/>
      <c r="E138" s="18"/>
      <c r="F138" s="18"/>
      <c r="G138" s="16"/>
      <c r="H138" s="20"/>
      <c r="I138" s="20"/>
      <c r="J138" s="17"/>
    </row>
    <row r="139" spans="2:10" s="8" customFormat="1" ht="17.25" customHeight="1" x14ac:dyDescent="0.3">
      <c r="B139" s="14" t="s">
        <v>169</v>
      </c>
      <c r="C139" s="14" t="s">
        <v>170</v>
      </c>
      <c r="D139" s="14" t="s">
        <v>47</v>
      </c>
      <c r="E139" s="18" t="s">
        <v>175</v>
      </c>
      <c r="F139" s="18"/>
      <c r="G139" s="16" t="s">
        <v>172</v>
      </c>
      <c r="H139" s="20" t="s">
        <v>173</v>
      </c>
      <c r="I139" s="20"/>
      <c r="J139" s="17"/>
    </row>
    <row r="140" spans="2:10" s="8" customFormat="1" ht="17.25" customHeight="1" x14ac:dyDescent="0.3">
      <c r="B140" s="14" t="s">
        <v>169</v>
      </c>
      <c r="C140" s="14" t="s">
        <v>174</v>
      </c>
      <c r="D140" s="14" t="s">
        <v>68</v>
      </c>
      <c r="E140" s="18" t="s">
        <v>171</v>
      </c>
      <c r="F140" s="18"/>
      <c r="G140" s="16"/>
      <c r="H140" s="20" t="s">
        <v>173</v>
      </c>
      <c r="I140" s="20"/>
      <c r="J140" s="17"/>
    </row>
    <row r="141" spans="2:10" s="8" customFormat="1" ht="17.25" customHeight="1" x14ac:dyDescent="0.3">
      <c r="B141" s="14" t="s">
        <v>169</v>
      </c>
      <c r="C141" s="14" t="s">
        <v>177</v>
      </c>
      <c r="D141" s="14" t="s">
        <v>146</v>
      </c>
      <c r="E141" s="18" t="s">
        <v>171</v>
      </c>
      <c r="F141" s="18"/>
      <c r="G141" s="16"/>
      <c r="H141" s="20" t="s">
        <v>173</v>
      </c>
      <c r="I141" s="20"/>
      <c r="J141" s="17"/>
    </row>
    <row r="142" spans="2:10" s="8" customFormat="1" ht="17.25" customHeight="1" x14ac:dyDescent="0.3">
      <c r="B142" s="14" t="s">
        <v>412</v>
      </c>
      <c r="C142" s="14" t="s">
        <v>413</v>
      </c>
      <c r="D142" s="14" t="s">
        <v>47</v>
      </c>
      <c r="E142" s="18" t="s">
        <v>414</v>
      </c>
      <c r="F142" s="18"/>
      <c r="G142" s="16"/>
      <c r="H142" s="20" t="s">
        <v>415</v>
      </c>
      <c r="I142" s="20"/>
      <c r="J142" s="17"/>
    </row>
    <row r="143" spans="2:10" s="8" customFormat="1" ht="17.25" customHeight="1" x14ac:dyDescent="0.3">
      <c r="B143" s="14" t="s">
        <v>418</v>
      </c>
      <c r="C143" s="14" t="s">
        <v>419</v>
      </c>
      <c r="D143" s="14" t="s">
        <v>47</v>
      </c>
      <c r="E143" s="18" t="s">
        <v>420</v>
      </c>
      <c r="F143" s="18"/>
      <c r="G143" s="16" t="s">
        <v>421</v>
      </c>
      <c r="H143" s="20" t="s">
        <v>422</v>
      </c>
      <c r="I143" s="20"/>
      <c r="J143" s="17"/>
    </row>
    <row r="144" spans="2:10" s="8" customFormat="1" ht="17.25" customHeight="1" x14ac:dyDescent="0.3">
      <c r="B144" s="14" t="s">
        <v>423</v>
      </c>
      <c r="C144" s="14" t="s">
        <v>424</v>
      </c>
      <c r="D144" s="14" t="s">
        <v>47</v>
      </c>
      <c r="E144" s="18"/>
      <c r="F144" s="18"/>
      <c r="G144" s="16"/>
      <c r="H144" s="20" t="s">
        <v>425</v>
      </c>
      <c r="I144" s="20"/>
      <c r="J144" s="17"/>
    </row>
    <row r="145" spans="2:10" s="8" customFormat="1" ht="17.25" customHeight="1" x14ac:dyDescent="0.3">
      <c r="B145" s="2"/>
      <c r="C145" s="2"/>
      <c r="D145" s="2"/>
      <c r="E145" s="13"/>
      <c r="F145" s="13"/>
      <c r="G145" s="6"/>
      <c r="H145" s="6"/>
      <c r="I145" s="6"/>
      <c r="J145" s="3"/>
    </row>
    <row r="146" spans="2:10" s="8" customFormat="1" ht="17.25" customHeight="1" x14ac:dyDescent="0.3">
      <c r="B146" s="2"/>
      <c r="C146" s="2"/>
      <c r="D146" s="2"/>
      <c r="E146" s="13"/>
      <c r="F146" s="13"/>
      <c r="G146" s="6"/>
      <c r="H146" s="6"/>
      <c r="I146" s="6"/>
      <c r="J146" s="3"/>
    </row>
    <row r="147" spans="2:10" s="8" customFormat="1" ht="17.25" customHeight="1" x14ac:dyDescent="0.3">
      <c r="B147" s="2"/>
      <c r="C147" s="2"/>
      <c r="D147" s="2"/>
      <c r="E147" s="13"/>
      <c r="F147" s="13"/>
      <c r="G147" s="6"/>
      <c r="H147" s="6"/>
      <c r="I147" s="6"/>
      <c r="J147" s="3"/>
    </row>
    <row r="148" spans="2:10" s="8" customFormat="1" ht="17.25" customHeight="1" x14ac:dyDescent="0.3">
      <c r="B148" s="2"/>
      <c r="C148" s="2"/>
      <c r="D148" s="2"/>
      <c r="E148" s="13"/>
      <c r="F148" s="13"/>
      <c r="G148" s="6"/>
      <c r="H148" s="6"/>
      <c r="I148" s="6"/>
      <c r="J148" s="3"/>
    </row>
    <row r="149" spans="2:10" s="8" customFormat="1" ht="17.25" customHeight="1" x14ac:dyDescent="0.3">
      <c r="B149" s="2"/>
      <c r="C149" s="2"/>
      <c r="D149" s="2"/>
      <c r="E149" s="13"/>
      <c r="F149" s="13"/>
      <c r="G149" s="6"/>
      <c r="H149" s="6"/>
      <c r="I149" s="6"/>
      <c r="J149" s="3"/>
    </row>
    <row r="150" spans="2:10" s="8" customFormat="1" ht="17.25" customHeight="1" x14ac:dyDescent="0.3">
      <c r="B150" s="2"/>
      <c r="C150" s="2"/>
      <c r="D150" s="2"/>
      <c r="E150" s="13"/>
      <c r="F150" s="13"/>
      <c r="G150" s="6"/>
      <c r="H150" s="6"/>
      <c r="I150" s="6"/>
      <c r="J150" s="3"/>
    </row>
    <row r="151" spans="2:10" s="8" customFormat="1" ht="17.25" customHeight="1" x14ac:dyDescent="0.3">
      <c r="B151" s="2"/>
      <c r="C151" s="2"/>
      <c r="D151" s="2"/>
      <c r="E151" s="13"/>
      <c r="F151" s="13"/>
      <c r="G151" s="6"/>
      <c r="H151" s="6"/>
      <c r="I151" s="6"/>
      <c r="J151" s="3"/>
    </row>
  </sheetData>
  <dataValidations count="8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Title of this worksheet is in cells B1 to C1" sqref="B1" xr:uid="{00000000-0002-0000-0000-000001000000}"/>
    <dataValidation allowBlank="1" showInputMessage="1" showErrorMessage="1" prompt="Enter Company Name in this column under this heading" sqref="B3" xr:uid="{00000000-0002-0000-0000-000004000000}"/>
    <dataValidation allowBlank="1" showInputMessage="1" showErrorMessage="1" prompt="Enter Contact Name in this column under this heading" sqref="C3" xr:uid="{00000000-0002-0000-0000-000005000000}"/>
    <dataValidation allowBlank="1" showInputMessage="1" showErrorMessage="1" prompt="Enter Contact Title in this column under this heading" sqref="D3" xr:uid="{00000000-0002-0000-0000-00000B000000}"/>
    <dataValidation allowBlank="1" showInputMessage="1" showErrorMessage="1" prompt="Enter Phone Number in this column under this heading" sqref="E3:F3" xr:uid="{00000000-0002-0000-0000-00000C000000}"/>
    <dataValidation allowBlank="1" showInputMessage="1" showErrorMessage="1" prompt="Enter Email Address in this column under this heading" sqref="G3:I3" xr:uid="{00000000-0002-0000-0000-00000E000000}"/>
    <dataValidation allowBlank="1" showInputMessage="1" showErrorMessage="1" prompt="Enter Notes in this column under this heading" sqref="J3" xr:uid="{00000000-0002-0000-0000-00000F000000}"/>
  </dataValidations>
  <hyperlinks>
    <hyperlink ref="G16" r:id="rId1" xr:uid="{00000000-0004-0000-0000-000000000000}"/>
    <hyperlink ref="G18" r:id="rId2" xr:uid="{00000000-0004-0000-0000-000001000000}"/>
    <hyperlink ref="G102" r:id="rId3" xr:uid="{E38C8757-7A32-455A-A649-AFFEADAEB1BF}"/>
    <hyperlink ref="G121" r:id="rId4" xr:uid="{664D26AE-B920-4A55-B1B9-0413EE37FB29}"/>
    <hyperlink ref="G113" r:id="rId5" xr:uid="{0E63679A-5CF0-411D-9254-1383E686A215}"/>
    <hyperlink ref="G116" r:id="rId6" xr:uid="{6539A92A-5B78-4347-9B37-2D238C0F4981}"/>
    <hyperlink ref="G115" r:id="rId7" xr:uid="{C997F509-0045-43D4-B19E-095E2A8A4600}"/>
    <hyperlink ref="G52" r:id="rId8" xr:uid="{16440702-5EB6-4188-B81E-B534860EFA71}"/>
    <hyperlink ref="G19" r:id="rId9" xr:uid="{73ED17B7-5C33-46B7-9CD2-F41EEA2A8726}"/>
    <hyperlink ref="G20" r:id="rId10" xr:uid="{36F2C442-B76B-4408-8724-9ED55404EDF7}"/>
    <hyperlink ref="G21" r:id="rId11" xr:uid="{8C626D23-7A8C-45A6-B8F6-2E7A94415457}"/>
    <hyperlink ref="G22" r:id="rId12" xr:uid="{3595FADD-C643-4712-B59F-AA5751AD4F81}"/>
    <hyperlink ref="G23" r:id="rId13" xr:uid="{23B73729-D7B4-4907-9F6A-FA25508588DA}"/>
    <hyperlink ref="G24" r:id="rId14" xr:uid="{FC2AA87A-928C-4A99-BC68-C93A41290DEA}"/>
    <hyperlink ref="G17" r:id="rId15" xr:uid="{B66267D3-95E8-461F-9ECE-D300D3E472F8}"/>
    <hyperlink ref="G90" r:id="rId16" xr:uid="{4583F85A-EB2D-4709-BF41-4ADFDD197152}"/>
    <hyperlink ref="G26" r:id="rId17" xr:uid="{3E38014D-DF1F-4CE6-AE0B-54769A7A5AED}"/>
    <hyperlink ref="G61" r:id="rId18" xr:uid="{1B8994A5-542E-4DDE-AF74-96681F8C68F2}"/>
    <hyperlink ref="G83" r:id="rId19" display="mailto:cory@mountainridge.org" xr:uid="{556A6471-60E8-463D-BDA5-D58D1EE7B5A6}"/>
    <hyperlink ref="G82" r:id="rId20" xr:uid="{865547E2-98C5-49F2-8198-96025928F32A}"/>
    <hyperlink ref="G84" r:id="rId21" xr:uid="{FB0AC4FB-724F-4870-BF8E-CB9E009A180F}"/>
    <hyperlink ref="G85" r:id="rId22" xr:uid="{D2329AEB-D02A-4B0F-B62A-4CB561CFF1CE}"/>
    <hyperlink ref="G86" r:id="rId23" xr:uid="{4AA19457-3A40-4626-9CA2-EE1F69A65516}"/>
    <hyperlink ref="G87" r:id="rId24" xr:uid="{91EC54E3-F471-4845-BE2A-115957651626}"/>
    <hyperlink ref="G25" r:id="rId25" xr:uid="{A62D8ECC-31C7-4A7F-B21C-646E5463334A}"/>
    <hyperlink ref="G10" r:id="rId26" xr:uid="{C5667388-70FF-4545-ADC0-793E426A7923}"/>
    <hyperlink ref="G104" r:id="rId27" xr:uid="{BBF86714-4DBE-4D7B-8E31-E692AFD52EA6}"/>
    <hyperlink ref="G110" r:id="rId28" xr:uid="{B51DD16B-D83A-4E05-A329-AAA9E5356F54}"/>
    <hyperlink ref="G40" r:id="rId29" xr:uid="{099BEB96-376E-4E6E-8DD2-3B36FC163DFD}"/>
    <hyperlink ref="G41" r:id="rId30" xr:uid="{730CF206-74A3-4BA2-8947-1723BBAC07DB}"/>
    <hyperlink ref="G106" r:id="rId31" xr:uid="{B2B587B2-656A-481A-9627-B4B421AE7AF8}"/>
    <hyperlink ref="G107" r:id="rId32" xr:uid="{6748BA62-4DA4-48C6-ABD9-ACCB080E46F1}"/>
    <hyperlink ref="G108" r:id="rId33" xr:uid="{062C46FF-6410-4D65-B116-6571F301ECD8}"/>
    <hyperlink ref="G109" r:id="rId34" xr:uid="{582E6002-346E-4A2C-BCE0-BE99D1413844}"/>
    <hyperlink ref="G111" r:id="rId35" xr:uid="{898A31AE-E268-4908-9CC2-2D6ACC02C7A1}"/>
    <hyperlink ref="G112" r:id="rId36" xr:uid="{C0279628-2475-4BE3-910B-360365CEDC01}"/>
    <hyperlink ref="G139" r:id="rId37" xr:uid="{28E85F75-F39A-45AC-ACD6-BBFB944D3CDF}"/>
    <hyperlink ref="G132" r:id="rId38" xr:uid="{21721D0E-E275-4BFF-9EAF-067E4FC9A4F0}"/>
    <hyperlink ref="G133" r:id="rId39" xr:uid="{E1BAE565-6491-4513-B6D2-BD68D5D6BAC6}"/>
    <hyperlink ref="G134" r:id="rId40" xr:uid="{6CB096F7-515C-4282-ABA9-F86CEB88705A}"/>
    <hyperlink ref="G135" r:id="rId41" xr:uid="{9DB45A33-D153-4DB0-959F-384923BE4709}"/>
    <hyperlink ref="G136" r:id="rId42" xr:uid="{0834871E-A469-4353-80CC-14801D5CB0DD}"/>
    <hyperlink ref="G137" r:id="rId43" xr:uid="{CA415D81-3E43-43D7-9AAC-4451CA06BA2A}"/>
    <hyperlink ref="G53" r:id="rId44" xr:uid="{3068F755-BB51-4A18-AC88-E50EBE39BD47}"/>
    <hyperlink ref="G130" r:id="rId45" xr:uid="{9068520A-CFDF-47EB-BB4C-6089CCB218DC}"/>
    <hyperlink ref="G55" r:id="rId46" xr:uid="{5C51BF3F-4063-48DD-95B3-457C280E5229}"/>
    <hyperlink ref="G105" r:id="rId47" xr:uid="{3F602801-6DAA-40B5-A99A-87CD84F6C6FA}"/>
    <hyperlink ref="G103" r:id="rId48" xr:uid="{12C16406-2C42-4823-9E9E-9548C73D3C3D}"/>
    <hyperlink ref="G6" r:id="rId49" xr:uid="{41C7AF22-7110-40C1-A9C0-53B56A1C705B}"/>
    <hyperlink ref="G14" r:id="rId50" display="jeremiahsem@gmail.com" xr:uid="{7F710E57-54B0-4EEA-826E-50BE7DC8FC98}"/>
    <hyperlink ref="G15" r:id="rId51" xr:uid="{D6467DE2-09DA-4820-A42F-E0F9BC1861FD}"/>
    <hyperlink ref="G27" r:id="rId52" xr:uid="{F16E2924-1E89-41D8-9DD1-5B06FA34072A}"/>
    <hyperlink ref="G30" r:id="rId53" xr:uid="{18D93942-298F-498C-94C6-B6D4910ABE2A}"/>
    <hyperlink ref="G31" r:id="rId54" xr:uid="{822DD7FB-AFCB-47C4-A67B-DB78292A95FC}"/>
    <hyperlink ref="G38" r:id="rId55" xr:uid="{B3D1D8E4-EBA4-449D-AFAA-7E35D941F37B}"/>
    <hyperlink ref="G43" r:id="rId56" xr:uid="{B6B8C6FA-8879-4E84-91DF-C0E7CA516D96}"/>
    <hyperlink ref="G97" r:id="rId57" xr:uid="{D4F496AF-E109-4634-A364-116D9D57BADB}"/>
    <hyperlink ref="G127" r:id="rId58" xr:uid="{21D82BA5-26C4-4B05-B1AC-DB58B278435D}"/>
    <hyperlink ref="G57" r:id="rId59" xr:uid="{171EA15C-502C-451B-B9F6-44024656AAD9}"/>
    <hyperlink ref="G68" r:id="rId60" xr:uid="{0AA21F82-F43A-42FC-B20A-6B32D6AA203E}"/>
    <hyperlink ref="G69" r:id="rId61" xr:uid="{978D296B-F049-42F8-9008-DF3EEA738DA3}"/>
    <hyperlink ref="G70" r:id="rId62" xr:uid="{8EDA373B-0454-4F0E-AD4B-E00F0EDE5EC1}"/>
    <hyperlink ref="G71" r:id="rId63" xr:uid="{72893C6B-4AB1-4332-ADB6-C568FD38151B}"/>
    <hyperlink ref="G74" r:id="rId64" xr:uid="{B7FAD76F-9E17-47C2-BA16-AC78526B9FB5}"/>
    <hyperlink ref="G77" r:id="rId65" xr:uid="{6619D2DD-8EE0-4DA7-876B-96536A8385AA}"/>
    <hyperlink ref="G78" r:id="rId66" xr:uid="{BEC247EF-90FE-4E9F-89D1-A561C243F039}"/>
    <hyperlink ref="G79" r:id="rId67" xr:uid="{68135B29-26CA-4E77-9F81-44254D3831D5}"/>
    <hyperlink ref="G80" r:id="rId68" xr:uid="{DAA37B21-8EA0-441E-BF20-FA168A7420F3}"/>
    <hyperlink ref="G88" r:id="rId69" xr:uid="{35CD142E-2AEA-4FA7-9464-162A314774ED}"/>
    <hyperlink ref="G91" r:id="rId70" xr:uid="{21CB35DF-2C32-423A-A470-0334888E9B24}"/>
    <hyperlink ref="G92" r:id="rId71" xr:uid="{031094F9-F3A1-4998-A14D-5993F6E15187}"/>
    <hyperlink ref="G93" r:id="rId72" xr:uid="{CE19CC1D-FBE5-48B0-9265-A8AF890B9943}"/>
    <hyperlink ref="G96" r:id="rId73" xr:uid="{F0F59F21-1410-49A5-85DE-AE4311AE6AB7}"/>
    <hyperlink ref="G100" r:id="rId74" xr:uid="{B5661612-D2CF-42E4-8FD3-39A4FDD709E6}"/>
    <hyperlink ref="G101" r:id="rId75" xr:uid="{E04FE779-9C1C-43BB-A627-CF68DDC75FF6}"/>
    <hyperlink ref="G143" r:id="rId76" xr:uid="{D17B0934-E0F3-4496-A8A8-967F42B6DF02}"/>
    <hyperlink ref="G56" r:id="rId77" xr:uid="{1A27D1D0-3E2D-4BBF-BF9A-B9D2620916C4}"/>
    <hyperlink ref="G32" r:id="rId78" xr:uid="{8559CB20-BE42-464F-8077-72765FC65518}"/>
    <hyperlink ref="G33" r:id="rId79" xr:uid="{58229159-2565-4150-BFAC-B24830E48208}"/>
    <hyperlink ref="G29" r:id="rId80" xr:uid="{0684CE2A-6A2D-46C4-B570-FAF03F1A5BE3}"/>
    <hyperlink ref="G54" r:id="rId81" xr:uid="{17DB8574-A751-4C14-95D0-6FF2E5480106}"/>
    <hyperlink ref="G95" r:id="rId82" xr:uid="{CB8B2024-D150-4C41-8FC4-ACDFD9F979B3}"/>
    <hyperlink ref="G73" r:id="rId83" xr:uid="{8F37AC69-6381-48FC-8E4C-A31909633D16}"/>
    <hyperlink ref="G125" r:id="rId84" xr:uid="{50B6A698-5221-4B27-B4DD-5BD211BACE8B}"/>
    <hyperlink ref="G122" r:id="rId85" xr:uid="{AF179B78-579C-4E7E-97CC-87FF72794D2A}"/>
    <hyperlink ref="G123" r:id="rId86" xr:uid="{632D71DD-1F75-4848-8ED7-5B8C36B6DD65}"/>
    <hyperlink ref="G124" r:id="rId87" xr:uid="{0C52E6EA-6158-4577-86C5-3A8EC40F1434}"/>
    <hyperlink ref="G117" r:id="rId88" xr:uid="{4EBAC088-AD6F-45E0-87B1-FAB855AB2A57}"/>
    <hyperlink ref="G118" r:id="rId89" xr:uid="{BF63550F-15C8-4657-AD3C-5F0A3F237F70}"/>
    <hyperlink ref="G119" r:id="rId90" xr:uid="{B29C751F-45A9-469B-A16E-A2321A1EA055}"/>
    <hyperlink ref="G120" r:id="rId91" xr:uid="{042293C7-296F-4974-8B35-F5DE6A8991AE}"/>
    <hyperlink ref="G114" r:id="rId92" xr:uid="{0F6AD6D2-C6BA-40E8-A2E0-FE6BED870EEC}"/>
    <hyperlink ref="F4" r:id="rId93" xr:uid="{E3C301F4-7F30-42C0-A1E0-B7C40491A166}"/>
    <hyperlink ref="F16" r:id="rId94" xr:uid="{D575D2EF-D7D9-4A41-B86B-2C35E6D02EFE}"/>
    <hyperlink ref="F18" r:id="rId95" xr:uid="{EB673A3B-ABFA-4681-B24B-4A773CA173D9}"/>
    <hyperlink ref="G58" r:id="rId96" xr:uid="{5D39ECB9-5836-49DA-AB69-81CD88E52ACE}"/>
    <hyperlink ref="F58" r:id="rId97" xr:uid="{261A4AD1-ACB7-4FE1-8398-3B941A2043B3}"/>
    <hyperlink ref="G59" r:id="rId98" xr:uid="{8BE90C40-4179-4D6D-B5E4-DAE0AB9A948D}"/>
    <hyperlink ref="G60" r:id="rId99" xr:uid="{D57F849E-1CB5-43FF-B6A9-C2C26D62FA2D}"/>
  </hyperlinks>
  <printOptions horizontalCentered="1"/>
  <pageMargins left="0.25" right="0.25" top="0.75" bottom="0.75" header="0.3" footer="0.3"/>
  <pageSetup scale="41" fitToHeight="0" orientation="landscape" r:id="rId100"/>
  <headerFooter differentFirst="1">
    <oddFooter>Page &amp;P of &amp;N</oddFooter>
  </headerFooter>
  <tableParts count="1">
    <tablePart r:id="rId10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>
      <selection activeCell="E4" sqref="E4"/>
    </sheetView>
  </sheetViews>
  <sheetFormatPr defaultRowHeight="30" customHeight="1" x14ac:dyDescent="0.3"/>
  <cols>
    <col min="1" max="1" width="2.625" customWidth="1"/>
    <col min="2" max="2" width="20.625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35">
      <c r="B1" s="5" t="s">
        <v>29</v>
      </c>
      <c r="C1" s="4" t="s">
        <v>30</v>
      </c>
      <c r="D1" s="4"/>
      <c r="E1" s="4"/>
      <c r="F1" s="4"/>
      <c r="G1" s="9" t="s">
        <v>32</v>
      </c>
    </row>
    <row r="2" spans="2:7" ht="2.25" customHeight="1" thickTop="1" x14ac:dyDescent="0.3"/>
    <row r="3" spans="2:7" ht="30" customHeight="1" x14ac:dyDescent="0.3">
      <c r="B3" s="7" t="s">
        <v>2</v>
      </c>
      <c r="C3" s="7" t="s">
        <v>3</v>
      </c>
      <c r="D3" s="7" t="s">
        <v>4</v>
      </c>
      <c r="E3" s="7" t="s">
        <v>24</v>
      </c>
      <c r="F3" s="7" t="s">
        <v>23</v>
      </c>
      <c r="G3" s="7" t="s">
        <v>5</v>
      </c>
    </row>
    <row r="4" spans="2:7" ht="30" customHeight="1" x14ac:dyDescent="0.3">
      <c r="B4" s="10">
        <f ca="1">TODAY()</f>
        <v>43485</v>
      </c>
      <c r="C4" s="12">
        <v>0.60416666666666663</v>
      </c>
      <c r="D4" s="2" t="s">
        <v>35</v>
      </c>
      <c r="E4" s="2" t="s">
        <v>87</v>
      </c>
      <c r="F4" s="2" t="s">
        <v>26</v>
      </c>
      <c r="G4" s="2"/>
    </row>
    <row r="5" spans="2:7" ht="30" customHeight="1" x14ac:dyDescent="0.3">
      <c r="B5" s="10">
        <f ca="1">TODAY()+1</f>
        <v>43486</v>
      </c>
      <c r="C5" s="12">
        <v>0.70833333333333326</v>
      </c>
      <c r="D5" s="2" t="s">
        <v>16</v>
      </c>
      <c r="E5" s="2" t="s">
        <v>27</v>
      </c>
      <c r="F5" s="2" t="s">
        <v>25</v>
      </c>
      <c r="G5" s="2"/>
    </row>
    <row r="6" spans="2:7" ht="30" customHeight="1" x14ac:dyDescent="0.3">
      <c r="B6" s="10">
        <f ca="1">TODAY()+2</f>
        <v>43487</v>
      </c>
      <c r="C6" s="12">
        <v>0.4375</v>
      </c>
      <c r="D6" s="2" t="s">
        <v>17</v>
      </c>
      <c r="E6" s="2"/>
      <c r="F6" s="2"/>
      <c r="G6" s="2"/>
    </row>
    <row r="7" spans="2:7" ht="30" customHeight="1" x14ac:dyDescent="0.3">
      <c r="B7" s="10">
        <f ca="1">TODAY()+3</f>
        <v>43488</v>
      </c>
      <c r="C7" s="12">
        <v>0.45833333333333331</v>
      </c>
      <c r="D7" s="2" t="s">
        <v>13</v>
      </c>
      <c r="E7" s="2"/>
      <c r="F7" s="2"/>
      <c r="G7" s="2"/>
    </row>
    <row r="8" spans="2:7" ht="30" customHeight="1" x14ac:dyDescent="0.3">
      <c r="B8" s="10">
        <f ca="1">TODAY()+4</f>
        <v>43489</v>
      </c>
      <c r="C8" s="12">
        <v>0.41666666666666669</v>
      </c>
      <c r="D8" s="2" t="s">
        <v>7</v>
      </c>
      <c r="E8" s="2"/>
      <c r="F8" s="2"/>
      <c r="G8" s="2"/>
    </row>
    <row r="9" spans="2:7" ht="30" customHeight="1" x14ac:dyDescent="0.3">
      <c r="B9" s="10">
        <f ca="1">TODAY()+5</f>
        <v>43490</v>
      </c>
      <c r="C9" s="12">
        <v>0.41666666666666669</v>
      </c>
      <c r="D9" s="2" t="s">
        <v>10</v>
      </c>
      <c r="E9" s="2"/>
      <c r="F9" s="2"/>
      <c r="G9" s="2"/>
    </row>
    <row r="10" spans="2:7" ht="30" customHeight="1" x14ac:dyDescent="0.3">
      <c r="B10" s="10">
        <f ca="1">TODAY()+6</f>
        <v>43491</v>
      </c>
      <c r="C10" s="12">
        <v>0.66666666666666674</v>
      </c>
      <c r="D10" s="2" t="s">
        <v>20</v>
      </c>
      <c r="E10" s="2"/>
      <c r="F10" s="2"/>
      <c r="G10" s="2"/>
    </row>
    <row r="11" spans="2:7" ht="30" customHeight="1" x14ac:dyDescent="0.3">
      <c r="B11" s="10">
        <f ca="1">TODAY()+7</f>
        <v>43492</v>
      </c>
      <c r="C11" s="12">
        <v>0.5625</v>
      </c>
      <c r="D11" s="2" t="s">
        <v>21</v>
      </c>
      <c r="E11" s="2"/>
      <c r="F11" s="2"/>
      <c r="G11" s="2"/>
    </row>
    <row r="12" spans="2:7" ht="30" customHeight="1" x14ac:dyDescent="0.3">
      <c r="B12" s="10">
        <f ca="1">TODAY()+8</f>
        <v>43493</v>
      </c>
      <c r="C12" s="12">
        <v>0.625</v>
      </c>
      <c r="D12" s="2" t="s">
        <v>14</v>
      </c>
      <c r="E12" s="2"/>
      <c r="F12" s="2"/>
      <c r="G12" s="2"/>
    </row>
    <row r="13" spans="2:7" ht="30" customHeight="1" x14ac:dyDescent="0.3">
      <c r="B13" s="10">
        <f ca="1">TODAY()+9</f>
        <v>43494</v>
      </c>
      <c r="C13" s="12">
        <v>0.4375</v>
      </c>
      <c r="D13" s="2" t="s">
        <v>15</v>
      </c>
      <c r="E13" s="2"/>
      <c r="F13" s="2"/>
      <c r="G13" s="2"/>
    </row>
    <row r="14" spans="2:7" ht="30" customHeight="1" x14ac:dyDescent="0.3">
      <c r="B14" s="10">
        <f ca="1">TODAY()+10</f>
        <v>43495</v>
      </c>
      <c r="C14" s="12">
        <v>0.72916666666666674</v>
      </c>
      <c r="D14" s="2" t="s">
        <v>9</v>
      </c>
      <c r="E14" s="2"/>
      <c r="F14" s="2"/>
      <c r="G14" s="2"/>
    </row>
    <row r="15" spans="2:7" ht="30" customHeight="1" x14ac:dyDescent="0.3">
      <c r="B15" s="10">
        <f ca="1">TODAY()+11</f>
        <v>43496</v>
      </c>
      <c r="C15" s="12">
        <v>0.4375</v>
      </c>
      <c r="D15" s="2" t="s">
        <v>8</v>
      </c>
      <c r="E15" s="2"/>
      <c r="F15" s="2"/>
      <c r="G15" s="2"/>
    </row>
    <row r="16" spans="2:7" ht="30" customHeight="1" x14ac:dyDescent="0.3">
      <c r="B16" s="10">
        <f ca="1">TODAY()+12</f>
        <v>43497</v>
      </c>
      <c r="C16" s="12">
        <v>0.41666666666666669</v>
      </c>
      <c r="D16" s="2" t="s">
        <v>22</v>
      </c>
      <c r="E16" s="2"/>
      <c r="F16" s="2"/>
      <c r="G16" s="2"/>
    </row>
    <row r="17" spans="2:7" ht="30" customHeight="1" x14ac:dyDescent="0.3">
      <c r="B17" s="10">
        <f ca="1">TODAY()+13</f>
        <v>43498</v>
      </c>
      <c r="C17" s="12">
        <v>0.75</v>
      </c>
      <c r="D17" s="2" t="s">
        <v>6</v>
      </c>
      <c r="E17" s="2"/>
      <c r="F17" s="2"/>
      <c r="G17" s="2"/>
    </row>
    <row r="18" spans="2:7" ht="30" customHeight="1" x14ac:dyDescent="0.3">
      <c r="B18" s="10">
        <f ca="1">TODAY()+14</f>
        <v>43499</v>
      </c>
      <c r="C18" s="12">
        <v>0.72916666666666674</v>
      </c>
      <c r="D18" s="2" t="s">
        <v>8</v>
      </c>
      <c r="E18" s="2"/>
      <c r="F18" s="2"/>
      <c r="G18" s="2"/>
    </row>
    <row r="19" spans="2:7" ht="30" customHeight="1" x14ac:dyDescent="0.3">
      <c r="B19" s="10">
        <f ca="1">TODAY()+15</f>
        <v>43500</v>
      </c>
      <c r="C19" s="12">
        <v>0.47916666666666669</v>
      </c>
      <c r="D19" s="2" t="s">
        <v>14</v>
      </c>
      <c r="E19" s="2"/>
      <c r="F19" s="2"/>
      <c r="G19" s="2"/>
    </row>
    <row r="20" spans="2:7" ht="30" customHeight="1" x14ac:dyDescent="0.3">
      <c r="B20" s="10">
        <f ca="1">TODAY()+16</f>
        <v>43501</v>
      </c>
      <c r="C20" s="12">
        <v>0.625</v>
      </c>
      <c r="D20" s="2" t="s">
        <v>18</v>
      </c>
      <c r="E20" s="2"/>
      <c r="F20" s="2"/>
      <c r="G20" s="2"/>
    </row>
    <row r="21" spans="2:7" ht="30" customHeight="1" x14ac:dyDescent="0.3">
      <c r="B21" s="10">
        <f ca="1">TODAY()+17</f>
        <v>43502</v>
      </c>
      <c r="C21" s="12">
        <v>0.4375</v>
      </c>
      <c r="D21" s="2" t="s">
        <v>18</v>
      </c>
      <c r="E21" s="2"/>
      <c r="F21" s="2"/>
      <c r="G21" s="2"/>
    </row>
    <row r="22" spans="2:7" ht="30" customHeight="1" x14ac:dyDescent="0.3">
      <c r="B22" s="10">
        <f ca="1">TODAY()+18</f>
        <v>43503</v>
      </c>
      <c r="C22" s="12">
        <v>0.58333333333333337</v>
      </c>
      <c r="D22" s="2" t="s">
        <v>11</v>
      </c>
      <c r="E22" s="2"/>
      <c r="F22" s="2"/>
      <c r="G22" s="2"/>
    </row>
    <row r="23" spans="2:7" ht="30" customHeight="1" x14ac:dyDescent="0.3">
      <c r="B23" s="10">
        <f ca="1">TODAY()+19</f>
        <v>43504</v>
      </c>
      <c r="C23" s="12">
        <v>0.47916666666666669</v>
      </c>
      <c r="D23" s="2" t="s">
        <v>14</v>
      </c>
      <c r="E23" s="2"/>
      <c r="F23" s="2"/>
      <c r="G23" s="2"/>
    </row>
    <row r="24" spans="2:7" ht="30" customHeight="1" x14ac:dyDescent="0.3">
      <c r="B24" s="10">
        <f ca="1">TODAY()+20</f>
        <v>43505</v>
      </c>
      <c r="C24" s="12">
        <v>0.4375</v>
      </c>
      <c r="D24" s="2" t="s">
        <v>12</v>
      </c>
      <c r="E24" s="2"/>
      <c r="F24" s="2"/>
      <c r="G24" s="2"/>
    </row>
    <row r="25" spans="2:7" ht="30" customHeight="1" x14ac:dyDescent="0.3">
      <c r="B25" s="10">
        <f ca="1">TODAY()+21</f>
        <v>43506</v>
      </c>
      <c r="C25" s="12">
        <v>0.47916666666666669</v>
      </c>
      <c r="D25" s="2" t="s">
        <v>19</v>
      </c>
      <c r="E25" s="2"/>
      <c r="F25" s="2"/>
      <c r="G25" s="2"/>
    </row>
    <row r="26" spans="2:7" ht="30" customHeight="1" x14ac:dyDescent="0.3">
      <c r="B26" s="10">
        <f ca="1">TODAY()+22</f>
        <v>43507</v>
      </c>
      <c r="C26" s="12">
        <v>0.625</v>
      </c>
      <c r="D26" s="2" t="s">
        <v>10</v>
      </c>
      <c r="E26" s="2"/>
      <c r="F26" s="2"/>
      <c r="G26" s="2"/>
    </row>
  </sheetData>
  <dataValidations count="10">
    <dataValidation type="list" errorStyle="warning" allowBlank="1" showInputMessage="1" showErrorMessage="1" error="Select a customer name from the list. Select CANCEL, then press ALT+DOWN ARROW to pick customer name from the drop-down list" sqref="D4:D26" xr:uid="{00000000-0002-0000-0100-000000000000}">
      <formula1>lstCustomers</formula1>
    </dataValidation>
    <dataValidation allowBlank="1" showInputMessage="1" showErrorMessage="1" prompt="Create a list of Upcoming Appointments in this worksheet. Select cell G1 to return to Customer Contact Details worksheet" sqref="A1" xr:uid="{00000000-0002-0000-0100-000001000000}"/>
    <dataValidation allowBlank="1" showInputMessage="1" showErrorMessage="1" prompt="Title of this worksheet is in cells B1 to C1" sqref="B1" xr:uid="{00000000-0002-0000-0100-000002000000}"/>
    <dataValidation allowBlank="1" showInputMessage="1" showErrorMessage="1" prompt="Navigation link to Customer Contact Details worksheet" sqref="G1" xr:uid="{00000000-0002-0000-0100-000003000000}"/>
    <dataValidation allowBlank="1" showInputMessage="1" showErrorMessage="1" prompt="Enter Date in this column under this heading. Use heading filters to find specific entries" sqref="B3" xr:uid="{00000000-0002-0000-0100-000004000000}"/>
    <dataValidation allowBlank="1" showInputMessage="1" showErrorMessage="1" prompt="Enter Time in this column under this heading" sqref="C3" xr:uid="{00000000-0002-0000-0100-000005000000}"/>
    <dataValidation allowBlank="1" showInputMessage="1" showErrorMessage="1" prompt="Select Customer Name in this column under this heading. Press ALT+DOWN ARROW to open the drop-down list, then ENTER to make selection" sqref="D3" xr:uid="{00000000-0002-0000-0100-000006000000}"/>
    <dataValidation allowBlank="1" showInputMessage="1" showErrorMessage="1" prompt="Enter Meeting Subject in this column under this heading" sqref="E3" xr:uid="{00000000-0002-0000-0100-000007000000}"/>
    <dataValidation allowBlank="1" showInputMessage="1" showErrorMessage="1" prompt="Enter Attendees in this column under this heading" sqref="F3" xr:uid="{00000000-0002-0000-0100-000008000000}"/>
    <dataValidation allowBlank="1" showInputMessage="1" showErrorMessage="1" prompt="Enter Additional Notes in this column under this heading" sqref="G3" xr:uid="{00000000-0002-0000-0100-000009000000}"/>
  </dataValidations>
  <hyperlinks>
    <hyperlink ref="G1" location="'Customer Contact Details'!A1" tooltip="Select to view Customer Contact Details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Customer Contact Details</vt:lpstr>
      <vt:lpstr>Upcoming Appointments</vt:lpstr>
      <vt:lpstr>ColumnTitle2</vt:lpstr>
      <vt:lpstr>lstCustomers</vt:lpstr>
      <vt:lpstr>'Customer Contact Details'!Print_Titles</vt:lpstr>
      <vt:lpstr>'Upcoming Appointments'!Print_Titles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Hannah Trusley</dc:creator>
  <cp:lastModifiedBy>Hannah Trusley</cp:lastModifiedBy>
  <dcterms:created xsi:type="dcterms:W3CDTF">2016-12-26T10:19:07Z</dcterms:created>
  <dcterms:modified xsi:type="dcterms:W3CDTF">2019-01-21T03:47:06Z</dcterms:modified>
</cp:coreProperties>
</file>